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henusglobal.sharepoint.com/sites/rospl_finance/Shared Documents/Księgowość/7982/ZCP/"/>
    </mc:Choice>
  </mc:AlternateContent>
  <xr:revisionPtr revIDLastSave="69" documentId="13_ncr:1_{E27693CD-30E2-44EA-9077-B16848E6182A}" xr6:coauthVersionLast="47" xr6:coauthVersionMax="47" xr10:uidLastSave="{ABB5D9B6-8D57-4B7B-95F3-B15EBBF87BE7}"/>
  <bookViews>
    <workbookView xWindow="-22590" yWindow="1860" windowWidth="21600" windowHeight="11175" xr2:uid="{DA4A882B-5CDC-486A-95A2-9B8C607CE90B}"/>
  </bookViews>
  <sheets>
    <sheet name="kalkulacje ZCP_wst" sheetId="4" r:id="rId1"/>
    <sheet name="Arkusz1 (2)" sheetId="3" r:id="rId2"/>
    <sheet name="Arkusz1" sheetId="1" r:id="rId3"/>
    <sheet name="RMK_faktury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4" l="1"/>
  <c r="E4" i="4"/>
  <c r="E5" i="4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2" i="4"/>
  <c r="K70" i="4" l="1"/>
  <c r="L68" i="4"/>
  <c r="L70" i="4" s="1"/>
  <c r="I47" i="4"/>
  <c r="I45" i="4"/>
  <c r="E42" i="4"/>
  <c r="C42" i="4"/>
  <c r="F13" i="4"/>
  <c r="F12" i="4"/>
  <c r="F11" i="4"/>
  <c r="F10" i="4"/>
  <c r="D42" i="4"/>
  <c r="E45" i="3"/>
  <c r="C45" i="1"/>
  <c r="L73" i="3"/>
  <c r="K73" i="3"/>
  <c r="L71" i="3"/>
  <c r="I48" i="3"/>
  <c r="I50" i="3" s="1"/>
  <c r="F45" i="3"/>
  <c r="C45" i="3"/>
  <c r="F16" i="3"/>
  <c r="F15" i="3"/>
  <c r="F14" i="3"/>
  <c r="F13" i="3"/>
  <c r="D4" i="3"/>
  <c r="D3" i="3"/>
  <c r="D2" i="3"/>
  <c r="D45" i="3" s="1"/>
  <c r="K73" i="1"/>
  <c r="L71" i="1"/>
  <c r="L73" i="1" s="1"/>
  <c r="I50" i="1"/>
  <c r="I48" i="1"/>
  <c r="E45" i="1"/>
  <c r="F16" i="1"/>
  <c r="F15" i="1"/>
  <c r="F13" i="1"/>
  <c r="F45" i="1" s="1"/>
  <c r="F14" i="1"/>
  <c r="D4" i="1"/>
  <c r="D3" i="1"/>
  <c r="D2" i="1"/>
  <c r="D45" i="1" s="1"/>
  <c r="F42" i="4" l="1"/>
</calcChain>
</file>

<file path=xl/sharedStrings.xml><?xml version="1.0" encoding="utf-8"?>
<sst xmlns="http://schemas.openxmlformats.org/spreadsheetml/2006/main" count="348" uniqueCount="106">
  <si>
    <t>Składnik aktyw. trw.</t>
  </si>
  <si>
    <t>Oznaczenie</t>
  </si>
  <si>
    <t xml:space="preserve">      WartPocz</t>
  </si>
  <si>
    <t xml:space="preserve">      Umorzenie</t>
  </si>
  <si>
    <t xml:space="preserve">       WartKs</t>
  </si>
  <si>
    <t>101000000001</t>
  </si>
  <si>
    <t>ZNAK TOWAROWY AIMATIC AUTOMATION EXCELLENCE</t>
  </si>
  <si>
    <t>101100000023</t>
  </si>
  <si>
    <t>LICENCJA AUTOMATION ANYWHERE</t>
  </si>
  <si>
    <t>444400000216</t>
  </si>
  <si>
    <t>LAPTOP DELL LATITUDE 5490 FHD - DOMAŃSKI</t>
  </si>
  <si>
    <t>444400000225</t>
  </si>
  <si>
    <t>LAPTOP DELL LATITUDE 5400 I5- DZIAŁ HANDLOWY ROC</t>
  </si>
  <si>
    <t>444400000227</t>
  </si>
  <si>
    <t>LAPTOP DELL 7480 I7-7600U - ROC</t>
  </si>
  <si>
    <t>444400000228</t>
  </si>
  <si>
    <t>444400000261</t>
  </si>
  <si>
    <t>LAPTOP DELL LATITUDE 5411 i7-10850H - KOCHANOWSKI</t>
  </si>
  <si>
    <t>444400000278</t>
  </si>
  <si>
    <t>KOMPUTER DELL OPTIPLEX 7080  - DIGITALIZACJA</t>
  </si>
  <si>
    <t>444400000286</t>
  </si>
  <si>
    <t>SKANER KODAK i4650 - DIGITALIZACJA</t>
  </si>
  <si>
    <t>444400000303</t>
  </si>
  <si>
    <t>DELL OPTIPLEX 5090i7 - DZIAŁ SKANOWANIA</t>
  </si>
  <si>
    <t>444400000342</t>
  </si>
  <si>
    <t>KOMPUTER DELL PRECISION 3560 - KOSMALA,ROBOTYKA</t>
  </si>
  <si>
    <t>444400000353</t>
  </si>
  <si>
    <t>KOMPUTER DELL LATITUDE 5430 XCTO - KOSTRZEWSKI</t>
  </si>
  <si>
    <t>444400000354</t>
  </si>
  <si>
    <t>KOMPUTER OPTIPLEX 300 MICRO - ROC</t>
  </si>
  <si>
    <t>444400000355</t>
  </si>
  <si>
    <t>444400000356</t>
  </si>
  <si>
    <t>444400000357</t>
  </si>
  <si>
    <t>444400000358</t>
  </si>
  <si>
    <t>SKANER KODAK i4650</t>
  </si>
  <si>
    <t>444400000364</t>
  </si>
  <si>
    <t>KOMPUTER DELL OPTIPLEX 3000 MICRO-DZIAŁ SKANOWANIA</t>
  </si>
  <si>
    <t>444400000365</t>
  </si>
  <si>
    <t>444400000366</t>
  </si>
  <si>
    <t>444400000367</t>
  </si>
  <si>
    <t>LAPTOP DELL LATITUDE 5430XCTO - ROBOTYKA</t>
  </si>
  <si>
    <t>444400000368</t>
  </si>
  <si>
    <t>444400000382</t>
  </si>
  <si>
    <t>LAPTOP DELL LATITUDE 3420 XCTO - ROBOTYKA</t>
  </si>
  <si>
    <t>444400000386</t>
  </si>
  <si>
    <t>LAPTOP DELL LATITUDE 7430 XCTO - SŁOMCZYŃSKI</t>
  </si>
  <si>
    <t>444400000402</t>
  </si>
  <si>
    <t>LAPTOP DELL LATITUDE 5440 XCTO  - ROC</t>
  </si>
  <si>
    <t>444400000414</t>
  </si>
  <si>
    <t>KOMPUTER OPTIPLEX SFF 7010XCTO - ROC</t>
  </si>
  <si>
    <t>444400000415</t>
  </si>
  <si>
    <t>LAPTOP DELL LATITUDE 5540 XCTO - DOMAŃSKI</t>
  </si>
  <si>
    <t>444400000416</t>
  </si>
  <si>
    <t>SKANER KODAK i4650 - ROC</t>
  </si>
  <si>
    <t>444400000417</t>
  </si>
  <si>
    <t>LAPTOP DELL LATITUDE 5540 XCTO - M.BARTOSZ</t>
  </si>
  <si>
    <t>444400000418</t>
  </si>
  <si>
    <t>LAPTOP PRECISION 3660 - A.KOSTRZEWSKI</t>
  </si>
  <si>
    <t>444400000424</t>
  </si>
  <si>
    <t>KOMPUTER OPTIPLEX SFF 7010 - ROC</t>
  </si>
  <si>
    <t>444400000425</t>
  </si>
  <si>
    <t>444400000426</t>
  </si>
  <si>
    <t>444400000427</t>
  </si>
  <si>
    <t>444400000428</t>
  </si>
  <si>
    <t>LAPTOP DELL LATITUDE 5540 - ROBOTYKA</t>
  </si>
  <si>
    <t>454300000037</t>
  </si>
  <si>
    <t>Meble dział Skanowania</t>
  </si>
  <si>
    <t>454300000043</t>
  </si>
  <si>
    <t>Szafki ubraniowe - archiwum Nadarzyn, PMO</t>
  </si>
  <si>
    <t>454300000066</t>
  </si>
  <si>
    <t>MEBLE - ROC</t>
  </si>
  <si>
    <t>454300000070</t>
  </si>
  <si>
    <t>BIURKA BALM ROC</t>
  </si>
  <si>
    <t>454300000072</t>
  </si>
  <si>
    <t>MEBLE, WYPOSAŻENIE - ROBOTYKA</t>
  </si>
  <si>
    <t>Cena Sprzedaży</t>
  </si>
  <si>
    <t>Licencja IBM Cloud Pack for Business Automation ważna do dn. 31.08.2024</t>
  </si>
  <si>
    <t>Licencja UI Path Flex Unattended Robot, ważna do dn. 14.09.2024</t>
  </si>
  <si>
    <t>Licencja UI Path Flex Automation Developer i Flex Unattended Robot, ważna do dn. 14.05.2025</t>
  </si>
  <si>
    <t>SUMA</t>
  </si>
  <si>
    <t>wnip</t>
  </si>
  <si>
    <t>rmk licencje</t>
  </si>
  <si>
    <t>ŚT</t>
  </si>
  <si>
    <t>umowa</t>
  </si>
  <si>
    <t>Umowa sprzedaży zcp 490000</t>
  </si>
  <si>
    <t>pozostałe rozrachunki</t>
  </si>
  <si>
    <t>Wn pozostałe rozrachunki</t>
  </si>
  <si>
    <t>MA pozostałe przychody operacyjne</t>
  </si>
  <si>
    <t>MA ŚT wartość księgowa pomniejszona o umorzenie</t>
  </si>
  <si>
    <t>wyksięgowanie (składniki aktywów) wnip, ŚT, RMK 437586,81</t>
  </si>
  <si>
    <t>Ma pozostałe rozrachunki</t>
  </si>
  <si>
    <t>Wn pozostałe koszty operacyjne</t>
  </si>
  <si>
    <t>nadwyżka saldo Wn pozostałe rozrachunki suma wyksięgowanych składników aktywów</t>
  </si>
  <si>
    <t>WN pozostałe koszty operacyjne</t>
  </si>
  <si>
    <t>wyksięgowanie składniki pasywów (nie dotyczy, nie ma pasywów)</t>
  </si>
  <si>
    <t>rozliczenie nabycia zcp</t>
  </si>
  <si>
    <t>zobow wobec  ROS z tyt. nabycie</t>
  </si>
  <si>
    <t>WN</t>
  </si>
  <si>
    <t>249A mA</t>
  </si>
  <si>
    <t>ma</t>
  </si>
  <si>
    <t>Wn 97000</t>
  </si>
  <si>
    <t>WNST</t>
  </si>
  <si>
    <t>WF</t>
  </si>
  <si>
    <t>TD Synnex FV9080061695</t>
  </si>
  <si>
    <t>UiPath UIP-RO_68556</t>
  </si>
  <si>
    <t>UiPath UIP-RO_76075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</si>
</sst>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z_ł_-;\-* #,##0.00\ _z_ł_-;_-* &quot;-&quot;??\ _z_ł_-;_-@_-"/>
  </numFmts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43" fontId="0" fillId="0" borderId="1" xfId="1" applyFont="1" applyBorder="1"/>
    <xf numFmtId="43" fontId="0" fillId="0" borderId="1" xfId="0" applyNumberFormat="1" applyBorder="1"/>
    <xf numFmtId="0" fontId="2" fillId="0" borderId="1" xfId="0" applyFont="1" applyBorder="1"/>
    <xf numFmtId="43" fontId="2" fillId="0" borderId="1" xfId="0" applyNumberFormat="1" applyFont="1" applyBorder="1"/>
    <xf numFmtId="164" fontId="0" fillId="0" borderId="0" xfId="0" applyNumberFormat="1"/>
    <xf numFmtId="0" fontId="0" fillId="2" borderId="1" xfId="0" applyFill="1" applyBorder="1"/>
    <xf numFmtId="43" fontId="0" fillId="2" borderId="1" xfId="1" applyFont="1" applyFill="1" applyBorder="1"/>
    <xf numFmtId="4" fontId="0" fillId="0" borderId="0" xfId="0" applyNumberFormat="1"/>
    <xf numFmtId="4" fontId="2" fillId="0" borderId="0" xfId="0" applyNumberFormat="1" applyFont="1"/>
    <xf numFmtId="4" fontId="0" fillId="2" borderId="0" xfId="0" applyNumberFormat="1" applyFill="1"/>
    <xf numFmtId="0" fontId="0" fillId="2" borderId="0" xfId="0" applyFill="1"/>
    <xf numFmtId="4" fontId="0" fillId="0" borderId="0" xfId="0" applyNumberFormat="1" applyFill="1"/>
    <xf numFmtId="0" fontId="0" fillId="3" borderId="1" xfId="0" applyFill="1" applyBorder="1"/>
    <xf numFmtId="43" fontId="0" fillId="3" borderId="1" xfId="1" applyFont="1" applyFill="1" applyBorder="1"/>
    <xf numFmtId="0" fontId="0" fillId="0" borderId="1" xfId="0" applyFill="1" applyBorder="1"/>
    <xf numFmtId="43" fontId="0" fillId="0" borderId="1" xfId="1" applyFont="1" applyFill="1" applyBorder="1"/>
    <xf numFmtId="43" fontId="0" fillId="0" borderId="1" xfId="0" applyNumberFormat="1" applyFill="1" applyBorder="1"/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13</xdr:col>
      <xdr:colOff>115422</xdr:colOff>
      <xdr:row>40</xdr:row>
      <xdr:rowOff>1037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AFEEC41B-9312-AE8A-3A35-0A703BBA4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8040222" cy="743053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12</xdr:col>
      <xdr:colOff>477337</xdr:colOff>
      <xdr:row>56</xdr:row>
      <xdr:rowOff>57557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1D5231F4-6F2E-4374-92B6-0D38BAE8D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7810500"/>
          <a:ext cx="7792537" cy="291505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</xdr:row>
      <xdr:rowOff>0</xdr:rowOff>
    </xdr:from>
    <xdr:to>
      <xdr:col>13</xdr:col>
      <xdr:colOff>363022</xdr:colOff>
      <xdr:row>104</xdr:row>
      <xdr:rowOff>77460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6F8E8EAC-DD45-1757-4D43-BA537EFF8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10858500"/>
          <a:ext cx="7678222" cy="90309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106</xdr:row>
      <xdr:rowOff>0</xdr:rowOff>
    </xdr:from>
    <xdr:to>
      <xdr:col>13</xdr:col>
      <xdr:colOff>191633</xdr:colOff>
      <xdr:row>150</xdr:row>
      <xdr:rowOff>29749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426AED0A-F535-1C25-A9D5-13433DDE4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20193000"/>
          <a:ext cx="8116433" cy="841174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151</xdr:row>
      <xdr:rowOff>0</xdr:rowOff>
    </xdr:from>
    <xdr:to>
      <xdr:col>7</xdr:col>
      <xdr:colOff>534070</xdr:colOff>
      <xdr:row>192</xdr:row>
      <xdr:rowOff>163038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53AE2509-84F6-38DB-7427-CBC798D5F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28765500"/>
          <a:ext cx="4801270" cy="797353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196</xdr:row>
      <xdr:rowOff>0</xdr:rowOff>
    </xdr:from>
    <xdr:to>
      <xdr:col>9</xdr:col>
      <xdr:colOff>477082</xdr:colOff>
      <xdr:row>236</xdr:row>
      <xdr:rowOff>48695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72BF0212-1555-C175-4783-64EE6132D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37338000"/>
          <a:ext cx="5963482" cy="76686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237</xdr:row>
      <xdr:rowOff>0</xdr:rowOff>
    </xdr:from>
    <xdr:to>
      <xdr:col>9</xdr:col>
      <xdr:colOff>162713</xdr:colOff>
      <xdr:row>278</xdr:row>
      <xdr:rowOff>143985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360098FE-B5F5-3199-BF2E-B0632BF06A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45148500"/>
          <a:ext cx="5649113" cy="79544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280</xdr:row>
      <xdr:rowOff>0</xdr:rowOff>
    </xdr:from>
    <xdr:to>
      <xdr:col>9</xdr:col>
      <xdr:colOff>124608</xdr:colOff>
      <xdr:row>320</xdr:row>
      <xdr:rowOff>115380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0716B403-9102-F318-6CF7-26115A3FF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53340000"/>
          <a:ext cx="5611008" cy="773538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322</xdr:row>
      <xdr:rowOff>0</xdr:rowOff>
    </xdr:from>
    <xdr:to>
      <xdr:col>9</xdr:col>
      <xdr:colOff>467556</xdr:colOff>
      <xdr:row>364</xdr:row>
      <xdr:rowOff>105906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C16150EA-C91F-0136-2B43-66BC89C67E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61341000"/>
          <a:ext cx="5953956" cy="810690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365</xdr:row>
      <xdr:rowOff>0</xdr:rowOff>
    </xdr:from>
    <xdr:to>
      <xdr:col>6</xdr:col>
      <xdr:colOff>429195</xdr:colOff>
      <xdr:row>409</xdr:row>
      <xdr:rowOff>20223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FE9707DA-0AA9-2CBE-EC43-A1C533253D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69532500"/>
          <a:ext cx="4086795" cy="840222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411</xdr:row>
      <xdr:rowOff>0</xdr:rowOff>
    </xdr:from>
    <xdr:to>
      <xdr:col>10</xdr:col>
      <xdr:colOff>191377</xdr:colOff>
      <xdr:row>453</xdr:row>
      <xdr:rowOff>163064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65182270-ABC7-B2AC-5231-DA9C94D108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78295500"/>
          <a:ext cx="6287377" cy="816406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455</xdr:row>
      <xdr:rowOff>0</xdr:rowOff>
    </xdr:from>
    <xdr:to>
      <xdr:col>10</xdr:col>
      <xdr:colOff>67535</xdr:colOff>
      <xdr:row>490</xdr:row>
      <xdr:rowOff>39036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07032AD2-0B77-4721-C068-79FAC975B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86677500"/>
          <a:ext cx="6163535" cy="670653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491</xdr:row>
      <xdr:rowOff>0</xdr:rowOff>
    </xdr:from>
    <xdr:to>
      <xdr:col>6</xdr:col>
      <xdr:colOff>248195</xdr:colOff>
      <xdr:row>534</xdr:row>
      <xdr:rowOff>29722</xdr:rowOff>
    </xdr:to>
    <xdr:pic>
      <xdr:nvPicPr>
        <xdr:cNvPr id="14" name="Obraz 13">
          <a:extLst>
            <a:ext uri="{FF2B5EF4-FFF2-40B4-BE49-F238E27FC236}">
              <a16:creationId xmlns:a16="http://schemas.microsoft.com/office/drawing/2014/main" id="{50D96E49-2984-D5DB-ED50-0D91F6C307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93535500"/>
          <a:ext cx="3905795" cy="82212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DA3C0-F97D-44DB-B817-AA831C930135}">
  <dimension ref="A1:Q79"/>
  <sheetViews>
    <sheetView tabSelected="1" topLeftCell="A35" workbookViewId="0">
      <selection activeCell="B45" sqref="B45"/>
    </sheetView>
  </sheetViews>
  <sheetFormatPr defaultRowHeight="15" x14ac:dyDescent="0.25"/>
  <cols>
    <col min="1" max="1" width="19" bestFit="1" customWidth="1"/>
    <col min="2" max="2" width="76.28515625" customWidth="1"/>
    <col min="3" max="3" width="26.85546875" customWidth="1"/>
    <col min="4" max="4" width="13.42578125" bestFit="1" customWidth="1"/>
    <col min="5" max="5" width="12.5703125" customWidth="1"/>
    <col min="6" max="6" width="15" bestFit="1" customWidth="1"/>
    <col min="7" max="8" width="10" bestFit="1" customWidth="1"/>
    <col min="9" max="9" width="12.42578125" customWidth="1"/>
    <col min="11" max="12" width="12.42578125" bestFit="1" customWidth="1"/>
    <col min="15" max="15" width="10" bestFit="1" customWidth="1"/>
  </cols>
  <sheetData>
    <row r="1" spans="1:6" ht="42.7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75</v>
      </c>
    </row>
    <row r="2" spans="1:6" x14ac:dyDescent="0.25">
      <c r="A2" s="15" t="s">
        <v>5</v>
      </c>
      <c r="B2" s="15" t="s">
        <v>6</v>
      </c>
      <c r="C2" s="16">
        <v>9081.6</v>
      </c>
      <c r="D2" s="16">
        <v>-4995.6000000000004</v>
      </c>
      <c r="E2" s="14">
        <f>C2+D2</f>
        <v>4086</v>
      </c>
      <c r="F2" s="16">
        <v>4237</v>
      </c>
    </row>
    <row r="3" spans="1:6" x14ac:dyDescent="0.25">
      <c r="A3" s="15" t="s">
        <v>7</v>
      </c>
      <c r="B3" s="15" t="s">
        <v>8</v>
      </c>
      <c r="C3" s="16">
        <v>22719.48</v>
      </c>
      <c r="D3" s="16">
        <v>-11360.48</v>
      </c>
      <c r="E3" s="14">
        <f t="shared" ref="E3:E41" si="0">C3+D3</f>
        <v>11359</v>
      </c>
      <c r="F3" s="16">
        <v>12305</v>
      </c>
    </row>
    <row r="4" spans="1:6" x14ac:dyDescent="0.25">
      <c r="A4" s="15" t="s">
        <v>9</v>
      </c>
      <c r="B4" s="15" t="s">
        <v>10</v>
      </c>
      <c r="C4" s="16">
        <v>3650</v>
      </c>
      <c r="D4" s="16">
        <v>-3650</v>
      </c>
      <c r="E4" s="14">
        <f t="shared" si="0"/>
        <v>0</v>
      </c>
      <c r="F4" s="16">
        <v>1000</v>
      </c>
    </row>
    <row r="5" spans="1:6" x14ac:dyDescent="0.25">
      <c r="A5" s="15" t="s">
        <v>11</v>
      </c>
      <c r="B5" s="15" t="s">
        <v>12</v>
      </c>
      <c r="C5" s="16">
        <v>4590</v>
      </c>
      <c r="D5" s="16">
        <v>-4590</v>
      </c>
      <c r="E5" s="14">
        <f t="shared" si="0"/>
        <v>0</v>
      </c>
      <c r="F5" s="16">
        <v>1000</v>
      </c>
    </row>
    <row r="6" spans="1:6" x14ac:dyDescent="0.25">
      <c r="A6" s="15" t="s">
        <v>13</v>
      </c>
      <c r="B6" s="15" t="s">
        <v>14</v>
      </c>
      <c r="C6" s="16">
        <v>3200</v>
      </c>
      <c r="D6" s="16">
        <v>-3200</v>
      </c>
      <c r="E6" s="14">
        <f t="shared" si="0"/>
        <v>0</v>
      </c>
      <c r="F6" s="16">
        <v>1000</v>
      </c>
    </row>
    <row r="7" spans="1:6" x14ac:dyDescent="0.25">
      <c r="A7" s="15" t="s">
        <v>15</v>
      </c>
      <c r="B7" s="15" t="s">
        <v>14</v>
      </c>
      <c r="C7" s="16">
        <v>3200</v>
      </c>
      <c r="D7" s="16">
        <v>-3200</v>
      </c>
      <c r="E7" s="14">
        <f t="shared" si="0"/>
        <v>0</v>
      </c>
      <c r="F7" s="16">
        <v>1000</v>
      </c>
    </row>
    <row r="8" spans="1:6" x14ac:dyDescent="0.25">
      <c r="A8" s="15" t="s">
        <v>16</v>
      </c>
      <c r="B8" s="15" t="s">
        <v>17</v>
      </c>
      <c r="C8" s="16">
        <v>7040</v>
      </c>
      <c r="D8" s="16">
        <v>-7040</v>
      </c>
      <c r="E8" s="14">
        <f t="shared" si="0"/>
        <v>0</v>
      </c>
      <c r="F8" s="16">
        <v>1000</v>
      </c>
    </row>
    <row r="9" spans="1:6" x14ac:dyDescent="0.25">
      <c r="A9" s="15" t="s">
        <v>18</v>
      </c>
      <c r="B9" s="15" t="s">
        <v>19</v>
      </c>
      <c r="C9" s="16">
        <v>3790</v>
      </c>
      <c r="D9" s="16">
        <v>-3790</v>
      </c>
      <c r="E9" s="14">
        <f t="shared" si="0"/>
        <v>0</v>
      </c>
      <c r="F9" s="16">
        <v>1000</v>
      </c>
    </row>
    <row r="10" spans="1:6" x14ac:dyDescent="0.25">
      <c r="A10" s="15" t="s">
        <v>20</v>
      </c>
      <c r="B10" s="15" t="s">
        <v>21</v>
      </c>
      <c r="C10" s="16">
        <v>78056.679999999993</v>
      </c>
      <c r="D10" s="16">
        <v>-58543.68</v>
      </c>
      <c r="E10" s="14">
        <f t="shared" si="0"/>
        <v>19512.999999999993</v>
      </c>
      <c r="F10" s="17">
        <f>E10</f>
        <v>19512.999999999993</v>
      </c>
    </row>
    <row r="11" spans="1:6" x14ac:dyDescent="0.25">
      <c r="A11" s="15" t="s">
        <v>22</v>
      </c>
      <c r="B11" s="15" t="s">
        <v>23</v>
      </c>
      <c r="C11" s="16">
        <v>4380</v>
      </c>
      <c r="D11" s="16">
        <v>-2957</v>
      </c>
      <c r="E11" s="14">
        <f t="shared" si="0"/>
        <v>1423</v>
      </c>
      <c r="F11" s="17">
        <f>E11</f>
        <v>1423</v>
      </c>
    </row>
    <row r="12" spans="1:6" x14ac:dyDescent="0.25">
      <c r="A12" s="15" t="s">
        <v>24</v>
      </c>
      <c r="B12" s="15" t="s">
        <v>25</v>
      </c>
      <c r="C12" s="16">
        <v>8560</v>
      </c>
      <c r="D12" s="16">
        <v>-4494</v>
      </c>
      <c r="E12" s="14">
        <f t="shared" si="0"/>
        <v>4066</v>
      </c>
      <c r="F12" s="17">
        <f>E12</f>
        <v>4066</v>
      </c>
    </row>
    <row r="13" spans="1:6" x14ac:dyDescent="0.25">
      <c r="A13" s="15" t="s">
        <v>26</v>
      </c>
      <c r="B13" s="15" t="s">
        <v>27</v>
      </c>
      <c r="C13" s="16">
        <v>4598.63</v>
      </c>
      <c r="D13" s="16">
        <v>-2172.63</v>
      </c>
      <c r="E13" s="14">
        <f t="shared" si="0"/>
        <v>2426</v>
      </c>
      <c r="F13" s="17">
        <f>E13</f>
        <v>2426</v>
      </c>
    </row>
    <row r="14" spans="1:6" x14ac:dyDescent="0.25">
      <c r="A14" s="15" t="s">
        <v>28</v>
      </c>
      <c r="B14" s="15" t="s">
        <v>29</v>
      </c>
      <c r="C14" s="16">
        <v>3080.68</v>
      </c>
      <c r="D14" s="16">
        <v>-3080.68</v>
      </c>
      <c r="E14" s="14">
        <f t="shared" si="0"/>
        <v>0</v>
      </c>
      <c r="F14" s="16">
        <v>1000</v>
      </c>
    </row>
    <row r="15" spans="1:6" x14ac:dyDescent="0.25">
      <c r="A15" s="15" t="s">
        <v>30</v>
      </c>
      <c r="B15" s="15" t="s">
        <v>29</v>
      </c>
      <c r="C15" s="16">
        <v>3080.68</v>
      </c>
      <c r="D15" s="16">
        <v>-3080.68</v>
      </c>
      <c r="E15" s="14">
        <f t="shared" si="0"/>
        <v>0</v>
      </c>
      <c r="F15" s="16">
        <v>1000</v>
      </c>
    </row>
    <row r="16" spans="1:6" x14ac:dyDescent="0.25">
      <c r="A16" s="15" t="s">
        <v>31</v>
      </c>
      <c r="B16" s="15" t="s">
        <v>29</v>
      </c>
      <c r="C16" s="16">
        <v>3080.68</v>
      </c>
      <c r="D16" s="16">
        <v>-3080.68</v>
      </c>
      <c r="E16" s="14">
        <f t="shared" si="0"/>
        <v>0</v>
      </c>
      <c r="F16" s="16">
        <v>1000</v>
      </c>
    </row>
    <row r="17" spans="1:6" x14ac:dyDescent="0.25">
      <c r="A17" s="15" t="s">
        <v>32</v>
      </c>
      <c r="B17" s="15" t="s">
        <v>29</v>
      </c>
      <c r="C17" s="16">
        <v>3080.68</v>
      </c>
      <c r="D17" s="16">
        <v>-3080.68</v>
      </c>
      <c r="E17" s="14">
        <f t="shared" si="0"/>
        <v>0</v>
      </c>
      <c r="F17" s="16">
        <v>1000</v>
      </c>
    </row>
    <row r="18" spans="1:6" x14ac:dyDescent="0.25">
      <c r="A18" s="15" t="s">
        <v>33</v>
      </c>
      <c r="B18" s="15" t="s">
        <v>34</v>
      </c>
      <c r="C18" s="16">
        <v>87561.79</v>
      </c>
      <c r="D18" s="16">
        <v>-35025.79</v>
      </c>
      <c r="E18" s="14">
        <f t="shared" si="0"/>
        <v>52535.999999999993</v>
      </c>
      <c r="F18" s="16">
        <v>54725</v>
      </c>
    </row>
    <row r="19" spans="1:6" x14ac:dyDescent="0.25">
      <c r="A19" s="15" t="s">
        <v>35</v>
      </c>
      <c r="B19" s="15" t="s">
        <v>36</v>
      </c>
      <c r="C19" s="16">
        <v>3151.18</v>
      </c>
      <c r="D19" s="16">
        <v>-3151.18</v>
      </c>
      <c r="E19" s="14">
        <f t="shared" si="0"/>
        <v>0</v>
      </c>
      <c r="F19" s="16">
        <v>1000</v>
      </c>
    </row>
    <row r="20" spans="1:6" x14ac:dyDescent="0.25">
      <c r="A20" s="15" t="s">
        <v>37</v>
      </c>
      <c r="B20" s="15" t="s">
        <v>36</v>
      </c>
      <c r="C20" s="16">
        <v>3151.18</v>
      </c>
      <c r="D20" s="16">
        <v>-3151.18</v>
      </c>
      <c r="E20" s="14">
        <f t="shared" si="0"/>
        <v>0</v>
      </c>
      <c r="F20" s="16">
        <v>1000</v>
      </c>
    </row>
    <row r="21" spans="1:6" x14ac:dyDescent="0.25">
      <c r="A21" s="15" t="s">
        <v>38</v>
      </c>
      <c r="B21" s="15" t="s">
        <v>36</v>
      </c>
      <c r="C21" s="16">
        <v>3151.18</v>
      </c>
      <c r="D21" s="16">
        <v>-3151.18</v>
      </c>
      <c r="E21" s="14">
        <f t="shared" si="0"/>
        <v>0</v>
      </c>
      <c r="F21" s="16">
        <v>1000</v>
      </c>
    </row>
    <row r="22" spans="1:6" x14ac:dyDescent="0.25">
      <c r="A22" s="15" t="s">
        <v>39</v>
      </c>
      <c r="B22" s="15" t="s">
        <v>40</v>
      </c>
      <c r="C22" s="16">
        <v>4867.07</v>
      </c>
      <c r="D22" s="16">
        <v>-1826.07</v>
      </c>
      <c r="E22" s="14">
        <f t="shared" si="0"/>
        <v>3041</v>
      </c>
      <c r="F22" s="16">
        <v>3162</v>
      </c>
    </row>
    <row r="23" spans="1:6" x14ac:dyDescent="0.25">
      <c r="A23" s="15" t="s">
        <v>41</v>
      </c>
      <c r="B23" s="15" t="s">
        <v>40</v>
      </c>
      <c r="C23" s="16">
        <v>4867.07</v>
      </c>
      <c r="D23" s="16">
        <v>-1826.07</v>
      </c>
      <c r="E23" s="14">
        <f t="shared" si="0"/>
        <v>3041</v>
      </c>
      <c r="F23" s="16">
        <v>3162</v>
      </c>
    </row>
    <row r="24" spans="1:6" x14ac:dyDescent="0.25">
      <c r="A24" s="15" t="s">
        <v>42</v>
      </c>
      <c r="B24" s="15" t="s">
        <v>43</v>
      </c>
      <c r="C24" s="16">
        <v>3874.06</v>
      </c>
      <c r="D24" s="16">
        <v>-1400.06</v>
      </c>
      <c r="E24" s="14">
        <f t="shared" si="0"/>
        <v>2474</v>
      </c>
      <c r="F24" s="16">
        <v>2581</v>
      </c>
    </row>
    <row r="25" spans="1:6" x14ac:dyDescent="0.25">
      <c r="A25" s="15" t="s">
        <v>44</v>
      </c>
      <c r="B25" s="15" t="s">
        <v>45</v>
      </c>
      <c r="C25" s="16">
        <v>7435.5</v>
      </c>
      <c r="D25" s="16">
        <v>-2479.5</v>
      </c>
      <c r="E25" s="14">
        <f t="shared" si="0"/>
        <v>4956</v>
      </c>
      <c r="F25" s="16">
        <v>5162</v>
      </c>
    </row>
    <row r="26" spans="1:6" x14ac:dyDescent="0.25">
      <c r="A26" s="15" t="s">
        <v>46</v>
      </c>
      <c r="B26" s="15" t="s">
        <v>47</v>
      </c>
      <c r="C26" s="16">
        <v>4679</v>
      </c>
      <c r="D26" s="16">
        <v>-1053</v>
      </c>
      <c r="E26" s="14">
        <f t="shared" si="0"/>
        <v>3626</v>
      </c>
      <c r="F26" s="16">
        <v>3743</v>
      </c>
    </row>
    <row r="27" spans="1:6" x14ac:dyDescent="0.25">
      <c r="A27" s="15" t="s">
        <v>48</v>
      </c>
      <c r="B27" s="15" t="s">
        <v>49</v>
      </c>
      <c r="C27" s="16">
        <v>2664.59</v>
      </c>
      <c r="D27" s="16">
        <v>-2664.59</v>
      </c>
      <c r="E27" s="14">
        <f t="shared" si="0"/>
        <v>0</v>
      </c>
      <c r="F27" s="16">
        <v>1000</v>
      </c>
    </row>
    <row r="28" spans="1:6" x14ac:dyDescent="0.25">
      <c r="A28" s="15" t="s">
        <v>50</v>
      </c>
      <c r="B28" s="15" t="s">
        <v>51</v>
      </c>
      <c r="C28" s="16">
        <v>5085.42</v>
      </c>
      <c r="D28" s="16">
        <v>-509.42</v>
      </c>
      <c r="E28" s="14">
        <f t="shared" si="0"/>
        <v>4576</v>
      </c>
      <c r="F28" s="16">
        <v>4703</v>
      </c>
    </row>
    <row r="29" spans="1:6" x14ac:dyDescent="0.25">
      <c r="A29" s="15" t="s">
        <v>52</v>
      </c>
      <c r="B29" s="15" t="s">
        <v>53</v>
      </c>
      <c r="C29" s="16">
        <v>86163.5</v>
      </c>
      <c r="D29" s="16">
        <v>-8617.5</v>
      </c>
      <c r="E29" s="14">
        <f t="shared" si="0"/>
        <v>77546</v>
      </c>
      <c r="F29" s="16">
        <v>79700</v>
      </c>
    </row>
    <row r="30" spans="1:6" x14ac:dyDescent="0.25">
      <c r="A30" s="15" t="s">
        <v>54</v>
      </c>
      <c r="B30" s="15" t="s">
        <v>55</v>
      </c>
      <c r="C30" s="16">
        <v>4366.5</v>
      </c>
      <c r="D30" s="16">
        <v>-437.5</v>
      </c>
      <c r="E30" s="14">
        <f t="shared" si="0"/>
        <v>3929</v>
      </c>
      <c r="F30" s="16">
        <v>4038</v>
      </c>
    </row>
    <row r="31" spans="1:6" x14ac:dyDescent="0.25">
      <c r="A31" s="15" t="s">
        <v>56</v>
      </c>
      <c r="B31" s="15" t="s">
        <v>57</v>
      </c>
      <c r="C31" s="16">
        <v>11498</v>
      </c>
      <c r="D31" s="16">
        <v>-863</v>
      </c>
      <c r="E31" s="14">
        <f t="shared" si="0"/>
        <v>10635</v>
      </c>
      <c r="F31" s="16">
        <v>10923</v>
      </c>
    </row>
    <row r="32" spans="1:6" x14ac:dyDescent="0.25">
      <c r="A32" s="15" t="s">
        <v>58</v>
      </c>
      <c r="B32" s="15" t="s">
        <v>59</v>
      </c>
      <c r="C32" s="16">
        <v>4469.91</v>
      </c>
      <c r="D32" s="16">
        <v>-4469.91</v>
      </c>
      <c r="E32" s="14">
        <f t="shared" si="0"/>
        <v>0</v>
      </c>
      <c r="F32" s="16">
        <v>1000</v>
      </c>
    </row>
    <row r="33" spans="1:10" x14ac:dyDescent="0.25">
      <c r="A33" s="15" t="s">
        <v>60</v>
      </c>
      <c r="B33" s="15" t="s">
        <v>59</v>
      </c>
      <c r="C33" s="16">
        <v>4469.92</v>
      </c>
      <c r="D33" s="16">
        <v>-4469.92</v>
      </c>
      <c r="E33" s="14">
        <f t="shared" si="0"/>
        <v>0</v>
      </c>
      <c r="F33" s="16">
        <v>1000</v>
      </c>
    </row>
    <row r="34" spans="1:10" x14ac:dyDescent="0.25">
      <c r="A34" s="15" t="s">
        <v>61</v>
      </c>
      <c r="B34" s="15" t="s">
        <v>59</v>
      </c>
      <c r="C34" s="16">
        <v>4469.92</v>
      </c>
      <c r="D34" s="16">
        <v>-4469.92</v>
      </c>
      <c r="E34" s="14">
        <f t="shared" si="0"/>
        <v>0</v>
      </c>
      <c r="F34" s="16">
        <v>1000</v>
      </c>
    </row>
    <row r="35" spans="1:10" x14ac:dyDescent="0.25">
      <c r="A35" s="15" t="s">
        <v>62</v>
      </c>
      <c r="B35" s="15" t="s">
        <v>59</v>
      </c>
      <c r="C35" s="16">
        <v>4469.91</v>
      </c>
      <c r="D35" s="16">
        <v>-4469.91</v>
      </c>
      <c r="E35" s="14">
        <f t="shared" si="0"/>
        <v>0</v>
      </c>
      <c r="F35" s="16">
        <v>1000</v>
      </c>
    </row>
    <row r="36" spans="1:10" x14ac:dyDescent="0.25">
      <c r="A36" s="15" t="s">
        <v>63</v>
      </c>
      <c r="B36" s="15" t="s">
        <v>64</v>
      </c>
      <c r="C36" s="16">
        <v>4899.6000000000004</v>
      </c>
      <c r="D36" s="16">
        <v>-245.6</v>
      </c>
      <c r="E36" s="14">
        <f t="shared" si="0"/>
        <v>4654</v>
      </c>
      <c r="F36" s="16">
        <v>4777</v>
      </c>
    </row>
    <row r="37" spans="1:10" x14ac:dyDescent="0.25">
      <c r="A37" s="15" t="s">
        <v>65</v>
      </c>
      <c r="B37" s="15" t="s">
        <v>66</v>
      </c>
      <c r="C37" s="16">
        <v>16476.72</v>
      </c>
      <c r="D37" s="16">
        <v>-16476.72</v>
      </c>
      <c r="E37" s="14">
        <f t="shared" si="0"/>
        <v>0</v>
      </c>
      <c r="F37" s="16">
        <v>1000</v>
      </c>
    </row>
    <row r="38" spans="1:10" x14ac:dyDescent="0.25">
      <c r="A38" s="15" t="s">
        <v>67</v>
      </c>
      <c r="B38" s="15" t="s">
        <v>68</v>
      </c>
      <c r="C38" s="16">
        <v>3558</v>
      </c>
      <c r="D38" s="16">
        <v>-3558</v>
      </c>
      <c r="E38" s="14">
        <f t="shared" si="0"/>
        <v>0</v>
      </c>
      <c r="F38" s="16">
        <v>1000</v>
      </c>
    </row>
    <row r="39" spans="1:10" x14ac:dyDescent="0.25">
      <c r="A39" s="15" t="s">
        <v>69</v>
      </c>
      <c r="B39" s="15" t="s">
        <v>70</v>
      </c>
      <c r="C39" s="16">
        <v>6851.02</v>
      </c>
      <c r="D39" s="16">
        <v>-1143.02</v>
      </c>
      <c r="E39" s="14">
        <f t="shared" si="0"/>
        <v>5708</v>
      </c>
      <c r="F39" s="16">
        <v>5822</v>
      </c>
    </row>
    <row r="40" spans="1:10" x14ac:dyDescent="0.25">
      <c r="A40" s="15" t="s">
        <v>71</v>
      </c>
      <c r="B40" s="15" t="s">
        <v>72</v>
      </c>
      <c r="C40" s="16">
        <v>4233</v>
      </c>
      <c r="D40" s="16">
        <v>-565</v>
      </c>
      <c r="E40" s="14">
        <f t="shared" si="0"/>
        <v>3668</v>
      </c>
      <c r="F40" s="16">
        <v>3738</v>
      </c>
    </row>
    <row r="41" spans="1:10" x14ac:dyDescent="0.25">
      <c r="A41" s="15" t="s">
        <v>73</v>
      </c>
      <c r="B41" s="15" t="s">
        <v>74</v>
      </c>
      <c r="C41" s="16">
        <v>71579.7</v>
      </c>
      <c r="D41" s="16">
        <v>-7158.7</v>
      </c>
      <c r="E41" s="14">
        <f t="shared" si="0"/>
        <v>64421</v>
      </c>
      <c r="F41" s="16">
        <v>65614</v>
      </c>
    </row>
    <row r="42" spans="1:10" x14ac:dyDescent="0.25">
      <c r="B42" s="3" t="s">
        <v>79</v>
      </c>
      <c r="C42" s="4">
        <f>SUM(C2:C41)</f>
        <v>523182.84999999992</v>
      </c>
      <c r="D42" s="4">
        <f>SUM(D2:D41)</f>
        <v>-235498.85000000003</v>
      </c>
      <c r="E42" s="4">
        <f>SUM(E2:E41)</f>
        <v>287684</v>
      </c>
      <c r="F42" s="4">
        <f>SUM(F2:F41)</f>
        <v>315820</v>
      </c>
      <c r="I42" s="8">
        <v>16542</v>
      </c>
      <c r="J42" t="s">
        <v>80</v>
      </c>
    </row>
    <row r="43" spans="1:10" x14ac:dyDescent="0.25">
      <c r="F43" s="5"/>
      <c r="I43" s="8">
        <v>139081.81</v>
      </c>
      <c r="J43" t="s">
        <v>81</v>
      </c>
    </row>
    <row r="44" spans="1:10" x14ac:dyDescent="0.25">
      <c r="I44" s="8">
        <v>301682</v>
      </c>
      <c r="J44" t="s">
        <v>82</v>
      </c>
    </row>
    <row r="45" spans="1:10" x14ac:dyDescent="0.25">
      <c r="I45" s="9">
        <f>SUM(I42:I44)</f>
        <v>457305.81</v>
      </c>
    </row>
    <row r="46" spans="1:10" x14ac:dyDescent="0.25">
      <c r="F46" s="5"/>
      <c r="I46" s="8">
        <v>490000</v>
      </c>
    </row>
    <row r="47" spans="1:10" x14ac:dyDescent="0.25">
      <c r="I47" s="9">
        <f>I46-I45</f>
        <v>32694.190000000002</v>
      </c>
      <c r="J47" t="s">
        <v>83</v>
      </c>
    </row>
    <row r="52" spans="2:17" x14ac:dyDescent="0.25">
      <c r="B52">
        <v>7980</v>
      </c>
      <c r="H52" t="s">
        <v>85</v>
      </c>
    </row>
    <row r="53" spans="2:17" x14ac:dyDescent="0.25">
      <c r="B53" t="s">
        <v>84</v>
      </c>
      <c r="C53" t="s">
        <v>86</v>
      </c>
      <c r="D53" t="s">
        <v>87</v>
      </c>
      <c r="H53" s="8">
        <v>490000</v>
      </c>
      <c r="I53" s="8"/>
      <c r="J53" s="8"/>
      <c r="K53" s="8"/>
    </row>
    <row r="54" spans="2:17" x14ac:dyDescent="0.25">
      <c r="H54" s="10">
        <v>437586.81</v>
      </c>
      <c r="I54" s="8"/>
      <c r="J54" s="8"/>
      <c r="K54" s="8"/>
    </row>
    <row r="55" spans="2:17" x14ac:dyDescent="0.25">
      <c r="B55" t="s">
        <v>89</v>
      </c>
      <c r="C55" t="s">
        <v>86</v>
      </c>
      <c r="D55" t="s">
        <v>88</v>
      </c>
      <c r="H55" s="8"/>
      <c r="I55" s="12"/>
      <c r="J55" s="8"/>
      <c r="K55" s="8"/>
    </row>
    <row r="56" spans="2:17" x14ac:dyDescent="0.25">
      <c r="H56" s="8"/>
      <c r="I56" s="8"/>
      <c r="J56" s="8"/>
      <c r="K56" s="8"/>
    </row>
    <row r="57" spans="2:17" x14ac:dyDescent="0.25">
      <c r="B57" t="s">
        <v>94</v>
      </c>
      <c r="C57" t="s">
        <v>91</v>
      </c>
      <c r="D57" t="s">
        <v>90</v>
      </c>
      <c r="H57" s="8"/>
      <c r="I57" s="8"/>
      <c r="J57" s="8"/>
      <c r="K57" s="8"/>
      <c r="L57" s="8"/>
    </row>
    <row r="58" spans="2:17" x14ac:dyDescent="0.25">
      <c r="H58" s="8"/>
      <c r="I58" s="8"/>
      <c r="J58" s="8"/>
      <c r="K58" s="8"/>
    </row>
    <row r="59" spans="2:17" x14ac:dyDescent="0.25">
      <c r="B59" s="11" t="s">
        <v>92</v>
      </c>
      <c r="H59" s="8"/>
      <c r="I59" s="8"/>
      <c r="J59" s="8"/>
      <c r="K59" s="8"/>
      <c r="L59" s="8"/>
    </row>
    <row r="60" spans="2:17" x14ac:dyDescent="0.25">
      <c r="B60" s="10">
        <v>437586.81</v>
      </c>
      <c r="C60" t="s">
        <v>93</v>
      </c>
      <c r="D60" t="s">
        <v>90</v>
      </c>
      <c r="I60" s="10">
        <v>437586.81</v>
      </c>
      <c r="J60" s="8"/>
      <c r="K60" s="8"/>
      <c r="L60" s="8"/>
    </row>
    <row r="61" spans="2:17" x14ac:dyDescent="0.25">
      <c r="H61" s="8"/>
      <c r="I61" s="8"/>
      <c r="J61" s="8"/>
      <c r="K61" s="8"/>
    </row>
    <row r="63" spans="2:17" x14ac:dyDescent="0.25">
      <c r="H63" t="s">
        <v>96</v>
      </c>
      <c r="K63" t="s">
        <v>95</v>
      </c>
      <c r="O63" t="s">
        <v>101</v>
      </c>
      <c r="Q63" t="s">
        <v>102</v>
      </c>
    </row>
    <row r="64" spans="2:17" x14ac:dyDescent="0.25">
      <c r="H64" t="s">
        <v>97</v>
      </c>
      <c r="I64" t="s">
        <v>98</v>
      </c>
      <c r="K64" t="s">
        <v>100</v>
      </c>
      <c r="L64" t="s">
        <v>99</v>
      </c>
    </row>
    <row r="65" spans="8:17" x14ac:dyDescent="0.25">
      <c r="H65" s="8"/>
      <c r="I65" s="8">
        <v>490000</v>
      </c>
      <c r="J65" s="8"/>
      <c r="K65" s="8">
        <v>490000</v>
      </c>
      <c r="L65" s="8"/>
      <c r="M65" s="8"/>
      <c r="N65" s="8"/>
      <c r="O65" s="8">
        <v>457305.81</v>
      </c>
      <c r="P65" s="8"/>
      <c r="Q65">
        <v>32694.19</v>
      </c>
    </row>
    <row r="66" spans="8:17" x14ac:dyDescent="0.25">
      <c r="H66" s="8"/>
      <c r="I66" s="8"/>
      <c r="J66" s="8"/>
      <c r="K66" s="8"/>
      <c r="L66" s="8">
        <v>457305.81</v>
      </c>
      <c r="M66" s="8"/>
      <c r="N66" s="8"/>
      <c r="O66" s="8"/>
      <c r="P66" s="8"/>
    </row>
    <row r="67" spans="8:17" x14ac:dyDescent="0.25">
      <c r="H67" s="8"/>
      <c r="I67" s="8"/>
      <c r="J67" s="8"/>
      <c r="K67" s="8"/>
      <c r="L67" s="8"/>
      <c r="M67" s="8"/>
      <c r="N67" s="8"/>
      <c r="O67" s="8"/>
      <c r="P67" s="8"/>
    </row>
    <row r="68" spans="8:17" x14ac:dyDescent="0.25">
      <c r="H68" s="8"/>
      <c r="I68" s="8"/>
      <c r="J68" s="8"/>
      <c r="K68" s="8"/>
      <c r="L68" s="8">
        <f>K65-L66</f>
        <v>32694.190000000002</v>
      </c>
      <c r="M68" s="8"/>
      <c r="N68" s="8"/>
      <c r="O68" s="8"/>
      <c r="P68" s="8"/>
    </row>
    <row r="69" spans="8:17" x14ac:dyDescent="0.25">
      <c r="H69" s="8"/>
      <c r="I69" s="8"/>
      <c r="J69" s="8"/>
      <c r="K69" s="8"/>
      <c r="L69" s="8"/>
      <c r="M69" s="8"/>
      <c r="N69" s="8"/>
      <c r="O69" s="8"/>
      <c r="P69" s="8"/>
    </row>
    <row r="70" spans="8:17" x14ac:dyDescent="0.25">
      <c r="H70" s="8"/>
      <c r="I70" s="8"/>
      <c r="J70" s="8"/>
      <c r="K70" s="8">
        <f>SUM(K65:K69)</f>
        <v>490000</v>
      </c>
      <c r="L70" s="8">
        <f>SUM(L65:L69)</f>
        <v>490000</v>
      </c>
      <c r="M70" s="8"/>
      <c r="N70" s="8"/>
      <c r="O70" s="8"/>
      <c r="P70" s="8"/>
    </row>
    <row r="71" spans="8:17" x14ac:dyDescent="0.25">
      <c r="H71" s="8"/>
      <c r="I71" s="8"/>
      <c r="J71" s="8"/>
      <c r="K71" s="8"/>
      <c r="L71" s="8"/>
      <c r="M71" s="8"/>
      <c r="N71" s="8"/>
      <c r="O71" s="8"/>
      <c r="P71" s="8"/>
    </row>
    <row r="72" spans="8:17" x14ac:dyDescent="0.25">
      <c r="H72" s="8"/>
      <c r="I72" s="8"/>
      <c r="J72" s="8"/>
      <c r="K72" s="8"/>
      <c r="L72" s="8"/>
      <c r="M72" s="8"/>
      <c r="N72" s="8"/>
      <c r="O72" s="8"/>
      <c r="P72" s="8"/>
    </row>
    <row r="73" spans="8:17" x14ac:dyDescent="0.25">
      <c r="H73" s="8"/>
      <c r="I73" s="8"/>
      <c r="J73" s="8"/>
      <c r="K73" s="8"/>
      <c r="L73" s="8"/>
      <c r="M73" s="8"/>
      <c r="N73" s="8"/>
      <c r="O73" s="8"/>
      <c r="P73" s="8"/>
    </row>
    <row r="74" spans="8:17" x14ac:dyDescent="0.25">
      <c r="H74" s="8"/>
      <c r="I74" s="8"/>
      <c r="J74" s="8"/>
      <c r="K74" s="8"/>
      <c r="L74" s="8"/>
      <c r="M74" s="8"/>
      <c r="N74" s="8"/>
      <c r="O74" s="8"/>
      <c r="P74" s="8"/>
    </row>
    <row r="75" spans="8:17" x14ac:dyDescent="0.25">
      <c r="H75" s="8"/>
      <c r="I75" s="8"/>
      <c r="J75" s="8"/>
      <c r="K75" s="8"/>
      <c r="L75" s="8"/>
      <c r="M75" s="8"/>
      <c r="N75" s="8"/>
      <c r="O75" s="8"/>
      <c r="P75" s="8"/>
    </row>
    <row r="76" spans="8:17" x14ac:dyDescent="0.25">
      <c r="H76" s="8"/>
      <c r="I76" s="8"/>
      <c r="J76" s="8"/>
      <c r="K76" s="8"/>
      <c r="L76" s="8"/>
      <c r="M76" s="8"/>
      <c r="N76" s="8"/>
      <c r="O76" s="8"/>
      <c r="P76" s="8"/>
    </row>
    <row r="77" spans="8:17" x14ac:dyDescent="0.25">
      <c r="H77" s="8"/>
      <c r="I77" s="8"/>
      <c r="J77" s="8"/>
      <c r="K77" s="8"/>
      <c r="L77" s="8"/>
      <c r="M77" s="8"/>
      <c r="N77" s="8"/>
      <c r="O77" s="8"/>
      <c r="P77" s="8"/>
    </row>
    <row r="78" spans="8:17" x14ac:dyDescent="0.25">
      <c r="H78" s="8"/>
      <c r="I78" s="8"/>
      <c r="J78" s="8"/>
      <c r="K78" s="8"/>
      <c r="L78" s="8"/>
      <c r="M78" s="8"/>
      <c r="N78" s="8"/>
      <c r="O78" s="8"/>
      <c r="P78" s="8"/>
    </row>
    <row r="79" spans="8:17" x14ac:dyDescent="0.25">
      <c r="H79" s="8"/>
      <c r="I79" s="8"/>
      <c r="J79" s="8"/>
      <c r="K79" s="8"/>
      <c r="L79" s="8"/>
      <c r="M79" s="8"/>
      <c r="N79" s="8"/>
      <c r="O79" s="8"/>
      <c r="P79" s="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23475-B494-4D20-929D-9B2D46D4276A}">
  <dimension ref="A1:Q82"/>
  <sheetViews>
    <sheetView topLeftCell="A12" workbookViewId="0">
      <selection activeCell="F5" sqref="F5:F44"/>
    </sheetView>
  </sheetViews>
  <sheetFormatPr defaultRowHeight="15" x14ac:dyDescent="0.25"/>
  <cols>
    <col min="1" max="1" width="19" bestFit="1" customWidth="1"/>
    <col min="2" max="2" width="76.28515625" customWidth="1"/>
    <col min="3" max="3" width="26.85546875" customWidth="1"/>
    <col min="4" max="4" width="13.42578125" bestFit="1" customWidth="1"/>
    <col min="5" max="5" width="12.5703125" customWidth="1"/>
    <col min="6" max="6" width="15" bestFit="1" customWidth="1"/>
    <col min="7" max="8" width="10" bestFit="1" customWidth="1"/>
    <col min="9" max="9" width="12.42578125" customWidth="1"/>
    <col min="11" max="12" width="12.42578125" bestFit="1" customWidth="1"/>
    <col min="15" max="15" width="10" bestFit="1" customWidth="1"/>
  </cols>
  <sheetData>
    <row r="1" spans="1:7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75</v>
      </c>
    </row>
    <row r="2" spans="1:7" hidden="1" x14ac:dyDescent="0.25">
      <c r="A2" s="6"/>
      <c r="B2" s="6" t="s">
        <v>76</v>
      </c>
      <c r="C2" s="7">
        <v>98846.97</v>
      </c>
      <c r="D2" s="7">
        <f>E2-C2</f>
        <v>-57660.72</v>
      </c>
      <c r="E2" s="7">
        <v>41186.25</v>
      </c>
      <c r="F2" s="7">
        <v>41186.25</v>
      </c>
      <c r="G2" t="s">
        <v>103</v>
      </c>
    </row>
    <row r="3" spans="1:7" hidden="1" x14ac:dyDescent="0.25">
      <c r="A3" s="6"/>
      <c r="B3" s="6" t="s">
        <v>77</v>
      </c>
      <c r="C3" s="7">
        <v>39342.249999999993</v>
      </c>
      <c r="D3" s="7">
        <f>E3-C3</f>
        <v>-22949.649999999994</v>
      </c>
      <c r="E3" s="7">
        <v>16392.599999999999</v>
      </c>
      <c r="F3" s="7">
        <v>16392.599999999999</v>
      </c>
      <c r="G3" t="s">
        <v>104</v>
      </c>
    </row>
    <row r="4" spans="1:7" hidden="1" x14ac:dyDescent="0.25">
      <c r="A4" s="6"/>
      <c r="B4" s="6" t="s">
        <v>78</v>
      </c>
      <c r="C4" s="7">
        <v>88912.38</v>
      </c>
      <c r="D4" s="7">
        <f>E4-C4</f>
        <v>-7409.4200000000128</v>
      </c>
      <c r="E4" s="7">
        <v>81502.959999999992</v>
      </c>
      <c r="F4" s="7">
        <v>81502.959999999992</v>
      </c>
      <c r="G4" t="s">
        <v>105</v>
      </c>
    </row>
    <row r="5" spans="1:7" x14ac:dyDescent="0.25">
      <c r="A5" s="13" t="s">
        <v>5</v>
      </c>
      <c r="B5" s="13" t="s">
        <v>6</v>
      </c>
      <c r="C5" s="14">
        <v>9081.6</v>
      </c>
      <c r="D5" s="14">
        <v>-4844.6000000000004</v>
      </c>
      <c r="E5" s="14">
        <v>4237</v>
      </c>
      <c r="F5" s="7">
        <v>4237</v>
      </c>
    </row>
    <row r="6" spans="1:7" x14ac:dyDescent="0.25">
      <c r="A6" s="13" t="s">
        <v>7</v>
      </c>
      <c r="B6" s="13" t="s">
        <v>8</v>
      </c>
      <c r="C6" s="14">
        <v>22719.48</v>
      </c>
      <c r="D6" s="14">
        <v>-10414.48</v>
      </c>
      <c r="E6" s="14">
        <v>12305</v>
      </c>
      <c r="F6" s="7">
        <v>12305</v>
      </c>
    </row>
    <row r="7" spans="1:7" x14ac:dyDescent="0.25">
      <c r="A7" s="13" t="s">
        <v>9</v>
      </c>
      <c r="B7" s="13" t="s">
        <v>10</v>
      </c>
      <c r="C7" s="14">
        <v>3650</v>
      </c>
      <c r="D7" s="14">
        <v>-3650</v>
      </c>
      <c r="E7" s="14">
        <v>0</v>
      </c>
      <c r="F7" s="1">
        <v>1000</v>
      </c>
    </row>
    <row r="8" spans="1:7" x14ac:dyDescent="0.25">
      <c r="A8" s="13" t="s">
        <v>11</v>
      </c>
      <c r="B8" s="13" t="s">
        <v>12</v>
      </c>
      <c r="C8" s="14">
        <v>4590</v>
      </c>
      <c r="D8" s="14">
        <v>-4590</v>
      </c>
      <c r="E8" s="14">
        <v>0</v>
      </c>
      <c r="F8" s="1">
        <v>1000</v>
      </c>
    </row>
    <row r="9" spans="1:7" x14ac:dyDescent="0.25">
      <c r="A9" s="13" t="s">
        <v>13</v>
      </c>
      <c r="B9" s="13" t="s">
        <v>14</v>
      </c>
      <c r="C9" s="14">
        <v>3200</v>
      </c>
      <c r="D9" s="14">
        <v>-3200</v>
      </c>
      <c r="E9" s="14">
        <v>0</v>
      </c>
      <c r="F9" s="1">
        <v>1000</v>
      </c>
    </row>
    <row r="10" spans="1:7" x14ac:dyDescent="0.25">
      <c r="A10" s="13" t="s">
        <v>15</v>
      </c>
      <c r="B10" s="13" t="s">
        <v>14</v>
      </c>
      <c r="C10" s="14">
        <v>3200</v>
      </c>
      <c r="D10" s="14">
        <v>-3200</v>
      </c>
      <c r="E10" s="14">
        <v>0</v>
      </c>
      <c r="F10" s="1">
        <v>1000</v>
      </c>
    </row>
    <row r="11" spans="1:7" x14ac:dyDescent="0.25">
      <c r="A11" s="13" t="s">
        <v>16</v>
      </c>
      <c r="B11" s="13" t="s">
        <v>17</v>
      </c>
      <c r="C11" s="14">
        <v>7040</v>
      </c>
      <c r="D11" s="14">
        <v>-6864</v>
      </c>
      <c r="E11" s="14">
        <v>176</v>
      </c>
      <c r="F11" s="1">
        <v>1000</v>
      </c>
    </row>
    <row r="12" spans="1:7" x14ac:dyDescent="0.25">
      <c r="A12" s="13" t="s">
        <v>18</v>
      </c>
      <c r="B12" s="13" t="s">
        <v>19</v>
      </c>
      <c r="C12" s="14">
        <v>3790</v>
      </c>
      <c r="D12" s="14">
        <v>-3685</v>
      </c>
      <c r="E12" s="14">
        <v>105</v>
      </c>
      <c r="F12" s="1">
        <v>1000</v>
      </c>
    </row>
    <row r="13" spans="1:7" x14ac:dyDescent="0.25">
      <c r="A13" s="13" t="s">
        <v>20</v>
      </c>
      <c r="B13" s="13" t="s">
        <v>21</v>
      </c>
      <c r="C13" s="14">
        <v>78056.679999999993</v>
      </c>
      <c r="D13" s="14">
        <v>-56591.68</v>
      </c>
      <c r="E13" s="14">
        <v>21465</v>
      </c>
      <c r="F13" s="2">
        <f>E13</f>
        <v>21465</v>
      </c>
    </row>
    <row r="14" spans="1:7" x14ac:dyDescent="0.25">
      <c r="A14" s="13" t="s">
        <v>22</v>
      </c>
      <c r="B14" s="13" t="s">
        <v>23</v>
      </c>
      <c r="C14" s="14">
        <v>4380</v>
      </c>
      <c r="D14" s="14">
        <v>-2847</v>
      </c>
      <c r="E14" s="14">
        <v>1533</v>
      </c>
      <c r="F14" s="2">
        <f>E14</f>
        <v>1533</v>
      </c>
    </row>
    <row r="15" spans="1:7" x14ac:dyDescent="0.25">
      <c r="A15" s="13" t="s">
        <v>24</v>
      </c>
      <c r="B15" s="13" t="s">
        <v>25</v>
      </c>
      <c r="C15" s="14">
        <v>8560</v>
      </c>
      <c r="D15" s="14">
        <v>-4280</v>
      </c>
      <c r="E15" s="14">
        <v>4280</v>
      </c>
      <c r="F15" s="2">
        <f>E15</f>
        <v>4280</v>
      </c>
    </row>
    <row r="16" spans="1:7" x14ac:dyDescent="0.25">
      <c r="A16" s="13" t="s">
        <v>26</v>
      </c>
      <c r="B16" s="13" t="s">
        <v>27</v>
      </c>
      <c r="C16" s="14">
        <v>4598.63</v>
      </c>
      <c r="D16" s="14">
        <v>-2044.63</v>
      </c>
      <c r="E16" s="14">
        <v>2554</v>
      </c>
      <c r="F16" s="2">
        <f>E16</f>
        <v>2554</v>
      </c>
    </row>
    <row r="17" spans="1:6" x14ac:dyDescent="0.25">
      <c r="A17" s="13" t="s">
        <v>28</v>
      </c>
      <c r="B17" s="13" t="s">
        <v>29</v>
      </c>
      <c r="C17" s="14">
        <v>3080.68</v>
      </c>
      <c r="D17" s="14">
        <v>-3080.68</v>
      </c>
      <c r="E17" s="14">
        <v>0</v>
      </c>
      <c r="F17" s="1">
        <v>1000</v>
      </c>
    </row>
    <row r="18" spans="1:6" x14ac:dyDescent="0.25">
      <c r="A18" s="13" t="s">
        <v>30</v>
      </c>
      <c r="B18" s="13" t="s">
        <v>29</v>
      </c>
      <c r="C18" s="14">
        <v>3080.68</v>
      </c>
      <c r="D18" s="14">
        <v>-3080.68</v>
      </c>
      <c r="E18" s="14">
        <v>0</v>
      </c>
      <c r="F18" s="1">
        <v>1000</v>
      </c>
    </row>
    <row r="19" spans="1:6" x14ac:dyDescent="0.25">
      <c r="A19" s="13" t="s">
        <v>31</v>
      </c>
      <c r="B19" s="13" t="s">
        <v>29</v>
      </c>
      <c r="C19" s="14">
        <v>3080.68</v>
      </c>
      <c r="D19" s="14">
        <v>-3080.68</v>
      </c>
      <c r="E19" s="14">
        <v>0</v>
      </c>
      <c r="F19" s="1">
        <v>1000</v>
      </c>
    </row>
    <row r="20" spans="1:6" x14ac:dyDescent="0.25">
      <c r="A20" s="13" t="s">
        <v>32</v>
      </c>
      <c r="B20" s="13" t="s">
        <v>29</v>
      </c>
      <c r="C20" s="14">
        <v>3080.68</v>
      </c>
      <c r="D20" s="14">
        <v>-3080.68</v>
      </c>
      <c r="E20" s="14">
        <v>0</v>
      </c>
      <c r="F20" s="1">
        <v>1000</v>
      </c>
    </row>
    <row r="21" spans="1:6" x14ac:dyDescent="0.25">
      <c r="A21" s="13" t="s">
        <v>33</v>
      </c>
      <c r="B21" s="13" t="s">
        <v>34</v>
      </c>
      <c r="C21" s="14">
        <v>87561.79</v>
      </c>
      <c r="D21" s="14">
        <v>-32836.79</v>
      </c>
      <c r="E21" s="14">
        <v>54725</v>
      </c>
      <c r="F21" s="1">
        <v>54725</v>
      </c>
    </row>
    <row r="22" spans="1:6" x14ac:dyDescent="0.25">
      <c r="A22" s="13" t="s">
        <v>35</v>
      </c>
      <c r="B22" s="13" t="s">
        <v>36</v>
      </c>
      <c r="C22" s="14">
        <v>3151.18</v>
      </c>
      <c r="D22" s="14">
        <v>-3151.18</v>
      </c>
      <c r="E22" s="14">
        <v>0</v>
      </c>
      <c r="F22" s="1">
        <v>1000</v>
      </c>
    </row>
    <row r="23" spans="1:6" x14ac:dyDescent="0.25">
      <c r="A23" s="13" t="s">
        <v>37</v>
      </c>
      <c r="B23" s="13" t="s">
        <v>36</v>
      </c>
      <c r="C23" s="14">
        <v>3151.18</v>
      </c>
      <c r="D23" s="14">
        <v>-3151.18</v>
      </c>
      <c r="E23" s="14">
        <v>0</v>
      </c>
      <c r="F23" s="1">
        <v>1000</v>
      </c>
    </row>
    <row r="24" spans="1:6" x14ac:dyDescent="0.25">
      <c r="A24" s="13" t="s">
        <v>38</v>
      </c>
      <c r="B24" s="13" t="s">
        <v>36</v>
      </c>
      <c r="C24" s="14">
        <v>3151.18</v>
      </c>
      <c r="D24" s="14">
        <v>-3151.18</v>
      </c>
      <c r="E24" s="14">
        <v>0</v>
      </c>
      <c r="F24" s="1">
        <v>1000</v>
      </c>
    </row>
    <row r="25" spans="1:6" x14ac:dyDescent="0.25">
      <c r="A25" s="13" t="s">
        <v>39</v>
      </c>
      <c r="B25" s="13" t="s">
        <v>40</v>
      </c>
      <c r="C25" s="14">
        <v>4867.07</v>
      </c>
      <c r="D25" s="14">
        <v>-1705.07</v>
      </c>
      <c r="E25" s="14">
        <v>3162</v>
      </c>
      <c r="F25" s="1">
        <v>3162</v>
      </c>
    </row>
    <row r="26" spans="1:6" x14ac:dyDescent="0.25">
      <c r="A26" s="13" t="s">
        <v>41</v>
      </c>
      <c r="B26" s="13" t="s">
        <v>40</v>
      </c>
      <c r="C26" s="14">
        <v>4867.07</v>
      </c>
      <c r="D26" s="14">
        <v>-1705.07</v>
      </c>
      <c r="E26" s="14">
        <v>3162</v>
      </c>
      <c r="F26" s="1">
        <v>3162</v>
      </c>
    </row>
    <row r="27" spans="1:6" x14ac:dyDescent="0.25">
      <c r="A27" s="13" t="s">
        <v>42</v>
      </c>
      <c r="B27" s="13" t="s">
        <v>43</v>
      </c>
      <c r="C27" s="14">
        <v>3874.06</v>
      </c>
      <c r="D27" s="14">
        <v>-1293.06</v>
      </c>
      <c r="E27" s="14">
        <v>2581</v>
      </c>
      <c r="F27" s="1">
        <v>2581</v>
      </c>
    </row>
    <row r="28" spans="1:6" x14ac:dyDescent="0.25">
      <c r="A28" s="13" t="s">
        <v>44</v>
      </c>
      <c r="B28" s="13" t="s">
        <v>45</v>
      </c>
      <c r="C28" s="14">
        <v>7435.5</v>
      </c>
      <c r="D28" s="14">
        <v>-2273.5</v>
      </c>
      <c r="E28" s="14">
        <v>5162</v>
      </c>
      <c r="F28" s="1">
        <v>5162</v>
      </c>
    </row>
    <row r="29" spans="1:6" x14ac:dyDescent="0.25">
      <c r="A29" s="13" t="s">
        <v>46</v>
      </c>
      <c r="B29" s="13" t="s">
        <v>47</v>
      </c>
      <c r="C29" s="14">
        <v>4679</v>
      </c>
      <c r="D29" s="14">
        <v>-936</v>
      </c>
      <c r="E29" s="14">
        <v>3743</v>
      </c>
      <c r="F29" s="1">
        <v>3743</v>
      </c>
    </row>
    <row r="30" spans="1:6" x14ac:dyDescent="0.25">
      <c r="A30" s="13" t="s">
        <v>48</v>
      </c>
      <c r="B30" s="13" t="s">
        <v>49</v>
      </c>
      <c r="C30" s="14">
        <v>2664.59</v>
      </c>
      <c r="D30" s="14">
        <v>-2664.59</v>
      </c>
      <c r="E30" s="14">
        <v>0</v>
      </c>
      <c r="F30" s="1">
        <v>1000</v>
      </c>
    </row>
    <row r="31" spans="1:6" x14ac:dyDescent="0.25">
      <c r="A31" s="13" t="s">
        <v>50</v>
      </c>
      <c r="B31" s="13" t="s">
        <v>51</v>
      </c>
      <c r="C31" s="14">
        <v>5085.42</v>
      </c>
      <c r="D31" s="14">
        <v>-382.42</v>
      </c>
      <c r="E31" s="14">
        <v>4703</v>
      </c>
      <c r="F31" s="1">
        <v>4703</v>
      </c>
    </row>
    <row r="32" spans="1:6" x14ac:dyDescent="0.25">
      <c r="A32" s="13" t="s">
        <v>52</v>
      </c>
      <c r="B32" s="13" t="s">
        <v>53</v>
      </c>
      <c r="C32" s="14">
        <v>86163.5</v>
      </c>
      <c r="D32" s="14">
        <v>-6463.5</v>
      </c>
      <c r="E32" s="14">
        <v>79700</v>
      </c>
      <c r="F32" s="1">
        <v>79700</v>
      </c>
    </row>
    <row r="33" spans="1:10" x14ac:dyDescent="0.25">
      <c r="A33" s="13" t="s">
        <v>54</v>
      </c>
      <c r="B33" s="13" t="s">
        <v>55</v>
      </c>
      <c r="C33" s="14">
        <v>4366.5</v>
      </c>
      <c r="D33" s="14">
        <v>-328.5</v>
      </c>
      <c r="E33" s="14">
        <v>4038</v>
      </c>
      <c r="F33" s="1">
        <v>4038</v>
      </c>
    </row>
    <row r="34" spans="1:10" x14ac:dyDescent="0.25">
      <c r="A34" s="13" t="s">
        <v>56</v>
      </c>
      <c r="B34" s="13" t="s">
        <v>57</v>
      </c>
      <c r="C34" s="14">
        <v>11498</v>
      </c>
      <c r="D34" s="14">
        <v>-575</v>
      </c>
      <c r="E34" s="14">
        <v>10923</v>
      </c>
      <c r="F34" s="1">
        <v>10923</v>
      </c>
    </row>
    <row r="35" spans="1:10" x14ac:dyDescent="0.25">
      <c r="A35" s="13" t="s">
        <v>58</v>
      </c>
      <c r="B35" s="13" t="s">
        <v>59</v>
      </c>
      <c r="C35" s="14">
        <v>4469.91</v>
      </c>
      <c r="D35" s="14">
        <v>-4469.91</v>
      </c>
      <c r="E35" s="14">
        <v>0</v>
      </c>
      <c r="F35" s="1">
        <v>1000</v>
      </c>
    </row>
    <row r="36" spans="1:10" x14ac:dyDescent="0.25">
      <c r="A36" s="13" t="s">
        <v>60</v>
      </c>
      <c r="B36" s="13" t="s">
        <v>59</v>
      </c>
      <c r="C36" s="14">
        <v>4469.92</v>
      </c>
      <c r="D36" s="14">
        <v>-4469.92</v>
      </c>
      <c r="E36" s="14">
        <v>0</v>
      </c>
      <c r="F36" s="1">
        <v>1000</v>
      </c>
    </row>
    <row r="37" spans="1:10" x14ac:dyDescent="0.25">
      <c r="A37" s="13" t="s">
        <v>61</v>
      </c>
      <c r="B37" s="13" t="s">
        <v>59</v>
      </c>
      <c r="C37" s="14">
        <v>4469.92</v>
      </c>
      <c r="D37" s="14">
        <v>-4469.92</v>
      </c>
      <c r="E37" s="14">
        <v>0</v>
      </c>
      <c r="F37" s="1">
        <v>1000</v>
      </c>
    </row>
    <row r="38" spans="1:10" x14ac:dyDescent="0.25">
      <c r="A38" s="13" t="s">
        <v>62</v>
      </c>
      <c r="B38" s="13" t="s">
        <v>59</v>
      </c>
      <c r="C38" s="14">
        <v>4469.91</v>
      </c>
      <c r="D38" s="14">
        <v>-4469.91</v>
      </c>
      <c r="E38" s="14">
        <v>0</v>
      </c>
      <c r="F38" s="1">
        <v>1000</v>
      </c>
    </row>
    <row r="39" spans="1:10" x14ac:dyDescent="0.25">
      <c r="A39" s="13" t="s">
        <v>63</v>
      </c>
      <c r="B39" s="13" t="s">
        <v>64</v>
      </c>
      <c r="C39" s="14">
        <v>4899.6000000000004</v>
      </c>
      <c r="D39" s="14">
        <v>-122.6</v>
      </c>
      <c r="E39" s="14">
        <v>4777</v>
      </c>
      <c r="F39" s="1">
        <v>4777</v>
      </c>
    </row>
    <row r="40" spans="1:10" x14ac:dyDescent="0.25">
      <c r="A40" s="13" t="s">
        <v>65</v>
      </c>
      <c r="B40" s="13" t="s">
        <v>66</v>
      </c>
      <c r="C40" s="14">
        <v>16476.72</v>
      </c>
      <c r="D40" s="14">
        <v>-16476.72</v>
      </c>
      <c r="E40" s="14">
        <v>0</v>
      </c>
      <c r="F40" s="1">
        <v>1000</v>
      </c>
    </row>
    <row r="41" spans="1:10" x14ac:dyDescent="0.25">
      <c r="A41" s="13" t="s">
        <v>67</v>
      </c>
      <c r="B41" s="13" t="s">
        <v>68</v>
      </c>
      <c r="C41" s="14">
        <v>3558</v>
      </c>
      <c r="D41" s="14">
        <v>-3558</v>
      </c>
      <c r="E41" s="14">
        <v>0</v>
      </c>
      <c r="F41" s="1">
        <v>1000</v>
      </c>
    </row>
    <row r="42" spans="1:10" x14ac:dyDescent="0.25">
      <c r="A42" s="13" t="s">
        <v>69</v>
      </c>
      <c r="B42" s="13" t="s">
        <v>70</v>
      </c>
      <c r="C42" s="14">
        <v>6851.02</v>
      </c>
      <c r="D42" s="14">
        <v>-1029.02</v>
      </c>
      <c r="E42" s="14">
        <v>5822</v>
      </c>
      <c r="F42" s="1">
        <v>5822</v>
      </c>
    </row>
    <row r="43" spans="1:10" x14ac:dyDescent="0.25">
      <c r="A43" s="13" t="s">
        <v>71</v>
      </c>
      <c r="B43" s="13" t="s">
        <v>72</v>
      </c>
      <c r="C43" s="14">
        <v>4233</v>
      </c>
      <c r="D43" s="14">
        <v>-495</v>
      </c>
      <c r="E43" s="14">
        <v>3738</v>
      </c>
      <c r="F43" s="1">
        <v>3738</v>
      </c>
    </row>
    <row r="44" spans="1:10" x14ac:dyDescent="0.25">
      <c r="A44" s="13" t="s">
        <v>73</v>
      </c>
      <c r="B44" s="13" t="s">
        <v>74</v>
      </c>
      <c r="C44" s="14">
        <v>71579.7</v>
      </c>
      <c r="D44" s="14">
        <v>-5965.7</v>
      </c>
      <c r="E44" s="14">
        <v>65614</v>
      </c>
      <c r="F44" s="1">
        <v>65614</v>
      </c>
    </row>
    <row r="45" spans="1:10" x14ac:dyDescent="0.25">
      <c r="B45" s="3" t="s">
        <v>79</v>
      </c>
      <c r="C45" s="4">
        <f>SUM(C2:C44)</f>
        <v>750284.45000000007</v>
      </c>
      <c r="D45" s="4">
        <f>SUM(D2:D44)</f>
        <v>-312697.63999999996</v>
      </c>
      <c r="E45" s="4">
        <f>SUM(E2:E44)</f>
        <v>437586.81</v>
      </c>
      <c r="F45" s="4">
        <f>SUM(F2:F44)</f>
        <v>457305.81</v>
      </c>
      <c r="I45" s="8">
        <v>16542</v>
      </c>
      <c r="J45" t="s">
        <v>80</v>
      </c>
    </row>
    <row r="46" spans="1:10" x14ac:dyDescent="0.25">
      <c r="F46" s="5"/>
      <c r="I46" s="8">
        <v>139081.81</v>
      </c>
      <c r="J46" t="s">
        <v>81</v>
      </c>
    </row>
    <row r="47" spans="1:10" x14ac:dyDescent="0.25">
      <c r="I47" s="8">
        <v>301682</v>
      </c>
      <c r="J47" t="s">
        <v>82</v>
      </c>
    </row>
    <row r="48" spans="1:10" x14ac:dyDescent="0.25">
      <c r="I48" s="9">
        <f>SUM(I45:I47)</f>
        <v>457305.81</v>
      </c>
    </row>
    <row r="49" spans="2:12" x14ac:dyDescent="0.25">
      <c r="F49" s="5"/>
      <c r="I49" s="8">
        <v>490000</v>
      </c>
    </row>
    <row r="50" spans="2:12" x14ac:dyDescent="0.25">
      <c r="I50" s="9">
        <f>I49-I48</f>
        <v>32694.190000000002</v>
      </c>
      <c r="J50" t="s">
        <v>83</v>
      </c>
    </row>
    <row r="55" spans="2:12" x14ac:dyDescent="0.25">
      <c r="B55">
        <v>7980</v>
      </c>
      <c r="H55" t="s">
        <v>85</v>
      </c>
    </row>
    <row r="56" spans="2:12" x14ac:dyDescent="0.25">
      <c r="B56" t="s">
        <v>84</v>
      </c>
      <c r="C56" t="s">
        <v>86</v>
      </c>
      <c r="D56" t="s">
        <v>87</v>
      </c>
      <c r="H56" s="8">
        <v>490000</v>
      </c>
      <c r="I56" s="8"/>
      <c r="J56" s="8"/>
      <c r="K56" s="8"/>
    </row>
    <row r="57" spans="2:12" x14ac:dyDescent="0.25">
      <c r="H57" s="10">
        <v>437586.81</v>
      </c>
      <c r="I57" s="8"/>
      <c r="J57" s="8"/>
      <c r="K57" s="8"/>
    </row>
    <row r="58" spans="2:12" x14ac:dyDescent="0.25">
      <c r="B58" t="s">
        <v>89</v>
      </c>
      <c r="C58" t="s">
        <v>86</v>
      </c>
      <c r="D58" t="s">
        <v>88</v>
      </c>
      <c r="H58" s="8"/>
      <c r="I58" s="12"/>
      <c r="J58" s="8"/>
      <c r="K58" s="8"/>
    </row>
    <row r="59" spans="2:12" x14ac:dyDescent="0.25">
      <c r="H59" s="8"/>
      <c r="I59" s="8"/>
      <c r="J59" s="8"/>
      <c r="K59" s="8"/>
    </row>
    <row r="60" spans="2:12" x14ac:dyDescent="0.25">
      <c r="B60" t="s">
        <v>94</v>
      </c>
      <c r="C60" t="s">
        <v>91</v>
      </c>
      <c r="D60" t="s">
        <v>90</v>
      </c>
      <c r="H60" s="8"/>
      <c r="I60" s="8"/>
      <c r="J60" s="8"/>
      <c r="K60" s="8"/>
      <c r="L60" s="8"/>
    </row>
    <row r="61" spans="2:12" x14ac:dyDescent="0.25">
      <c r="H61" s="8"/>
      <c r="I61" s="8"/>
      <c r="J61" s="8"/>
      <c r="K61" s="8"/>
    </row>
    <row r="62" spans="2:12" x14ac:dyDescent="0.25">
      <c r="B62" s="11" t="s">
        <v>92</v>
      </c>
      <c r="H62" s="8"/>
      <c r="I62" s="8"/>
      <c r="J62" s="8"/>
      <c r="K62" s="8"/>
      <c r="L62" s="8"/>
    </row>
    <row r="63" spans="2:12" x14ac:dyDescent="0.25">
      <c r="B63" s="10">
        <v>437586.81</v>
      </c>
      <c r="C63" t="s">
        <v>93</v>
      </c>
      <c r="D63" t="s">
        <v>90</v>
      </c>
      <c r="I63" s="10">
        <v>437586.81</v>
      </c>
      <c r="J63" s="8"/>
      <c r="K63" s="8"/>
      <c r="L63" s="8"/>
    </row>
    <row r="64" spans="2:12" x14ac:dyDescent="0.25">
      <c r="H64" s="8"/>
      <c r="I64" s="8"/>
      <c r="J64" s="8"/>
      <c r="K64" s="8"/>
    </row>
    <row r="66" spans="8:17" x14ac:dyDescent="0.25">
      <c r="H66" t="s">
        <v>96</v>
      </c>
      <c r="K66" t="s">
        <v>95</v>
      </c>
      <c r="O66" t="s">
        <v>101</v>
      </c>
      <c r="Q66" t="s">
        <v>102</v>
      </c>
    </row>
    <row r="67" spans="8:17" x14ac:dyDescent="0.25">
      <c r="H67" t="s">
        <v>97</v>
      </c>
      <c r="I67" t="s">
        <v>98</v>
      </c>
      <c r="K67" t="s">
        <v>100</v>
      </c>
      <c r="L67" t="s">
        <v>99</v>
      </c>
    </row>
    <row r="68" spans="8:17" x14ac:dyDescent="0.25">
      <c r="H68" s="8"/>
      <c r="I68" s="8">
        <v>490000</v>
      </c>
      <c r="J68" s="8"/>
      <c r="K68" s="8">
        <v>490000</v>
      </c>
      <c r="L68" s="8"/>
      <c r="M68" s="8"/>
      <c r="N68" s="8"/>
      <c r="O68" s="8">
        <v>457305.81</v>
      </c>
      <c r="P68" s="8"/>
      <c r="Q68">
        <v>32694.19</v>
      </c>
    </row>
    <row r="69" spans="8:17" x14ac:dyDescent="0.25">
      <c r="H69" s="8"/>
      <c r="I69" s="8"/>
      <c r="J69" s="8"/>
      <c r="K69" s="8"/>
      <c r="L69" s="8">
        <v>457305.81</v>
      </c>
      <c r="M69" s="8"/>
      <c r="N69" s="8"/>
      <c r="O69" s="8"/>
      <c r="P69" s="8"/>
    </row>
    <row r="70" spans="8:17" x14ac:dyDescent="0.25">
      <c r="H70" s="8"/>
      <c r="I70" s="8"/>
      <c r="J70" s="8"/>
      <c r="K70" s="8"/>
      <c r="L70" s="8"/>
      <c r="M70" s="8"/>
      <c r="N70" s="8"/>
      <c r="O70" s="8"/>
      <c r="P70" s="8"/>
    </row>
    <row r="71" spans="8:17" x14ac:dyDescent="0.25">
      <c r="H71" s="8"/>
      <c r="I71" s="8"/>
      <c r="J71" s="8"/>
      <c r="K71" s="8"/>
      <c r="L71" s="8">
        <f>K68-L69</f>
        <v>32694.190000000002</v>
      </c>
      <c r="M71" s="8"/>
      <c r="N71" s="8"/>
      <c r="O71" s="8"/>
      <c r="P71" s="8"/>
    </row>
    <row r="72" spans="8:17" x14ac:dyDescent="0.25">
      <c r="H72" s="8"/>
      <c r="I72" s="8"/>
      <c r="J72" s="8"/>
      <c r="K72" s="8"/>
      <c r="L72" s="8"/>
      <c r="M72" s="8"/>
      <c r="N72" s="8"/>
      <c r="O72" s="8"/>
      <c r="P72" s="8"/>
    </row>
    <row r="73" spans="8:17" x14ac:dyDescent="0.25">
      <c r="H73" s="8"/>
      <c r="I73" s="8"/>
      <c r="J73" s="8"/>
      <c r="K73" s="8">
        <f>SUM(K68:K72)</f>
        <v>490000</v>
      </c>
      <c r="L73" s="8">
        <f>SUM(L68:L72)</f>
        <v>490000</v>
      </c>
      <c r="M73" s="8"/>
      <c r="N73" s="8"/>
      <c r="O73" s="8"/>
      <c r="P73" s="8"/>
    </row>
    <row r="74" spans="8:17" x14ac:dyDescent="0.25">
      <c r="H74" s="8"/>
      <c r="I74" s="8"/>
      <c r="J74" s="8"/>
      <c r="K74" s="8"/>
      <c r="L74" s="8"/>
      <c r="M74" s="8"/>
      <c r="N74" s="8"/>
      <c r="O74" s="8"/>
      <c r="P74" s="8"/>
    </row>
    <row r="75" spans="8:17" x14ac:dyDescent="0.25">
      <c r="H75" s="8"/>
      <c r="I75" s="8"/>
      <c r="J75" s="8"/>
      <c r="K75" s="8"/>
      <c r="L75" s="8"/>
      <c r="M75" s="8"/>
      <c r="N75" s="8"/>
      <c r="O75" s="8"/>
      <c r="P75" s="8"/>
    </row>
    <row r="76" spans="8:17" x14ac:dyDescent="0.25">
      <c r="H76" s="8"/>
      <c r="I76" s="8"/>
      <c r="J76" s="8"/>
      <c r="K76" s="8"/>
      <c r="L76" s="8"/>
      <c r="M76" s="8"/>
      <c r="N76" s="8"/>
      <c r="O76" s="8"/>
      <c r="P76" s="8"/>
    </row>
    <row r="77" spans="8:17" x14ac:dyDescent="0.25">
      <c r="H77" s="8"/>
      <c r="I77" s="8"/>
      <c r="J77" s="8"/>
      <c r="K77" s="8"/>
      <c r="L77" s="8"/>
      <c r="M77" s="8"/>
      <c r="N77" s="8"/>
      <c r="O77" s="8"/>
      <c r="P77" s="8"/>
    </row>
    <row r="78" spans="8:17" x14ac:dyDescent="0.25">
      <c r="H78" s="8"/>
      <c r="I78" s="8"/>
      <c r="J78" s="8"/>
      <c r="K78" s="8"/>
      <c r="L78" s="8"/>
      <c r="M78" s="8"/>
      <c r="N78" s="8"/>
      <c r="O78" s="8"/>
      <c r="P78" s="8"/>
    </row>
    <row r="79" spans="8:17" x14ac:dyDescent="0.25">
      <c r="H79" s="8"/>
      <c r="I79" s="8"/>
      <c r="J79" s="8"/>
      <c r="K79" s="8"/>
      <c r="L79" s="8"/>
      <c r="M79" s="8"/>
      <c r="N79" s="8"/>
      <c r="O79" s="8"/>
      <c r="P79" s="8"/>
    </row>
    <row r="80" spans="8:17" x14ac:dyDescent="0.25">
      <c r="H80" s="8"/>
      <c r="I80" s="8"/>
      <c r="J80" s="8"/>
      <c r="K80" s="8"/>
      <c r="L80" s="8"/>
      <c r="M80" s="8"/>
      <c r="N80" s="8"/>
      <c r="O80" s="8"/>
      <c r="P80" s="8"/>
    </row>
    <row r="81" spans="8:16" x14ac:dyDescent="0.25">
      <c r="H81" s="8"/>
      <c r="I81" s="8"/>
      <c r="J81" s="8"/>
      <c r="K81" s="8"/>
      <c r="L81" s="8"/>
      <c r="M81" s="8"/>
      <c r="N81" s="8"/>
      <c r="O81" s="8"/>
      <c r="P81" s="8"/>
    </row>
    <row r="82" spans="8:16" x14ac:dyDescent="0.25">
      <c r="H82" s="8"/>
      <c r="I82" s="8"/>
      <c r="J82" s="8"/>
      <c r="K82" s="8"/>
      <c r="L82" s="8"/>
      <c r="M82" s="8"/>
      <c r="N82" s="8"/>
      <c r="O82" s="8"/>
      <c r="P82" s="8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6BD91-65BE-4D25-8520-D254534353E2}">
  <dimension ref="A1:Q82"/>
  <sheetViews>
    <sheetView topLeftCell="A12" workbookViewId="0">
      <selection activeCell="E5" sqref="E5:E44"/>
    </sheetView>
  </sheetViews>
  <sheetFormatPr defaultRowHeight="15" x14ac:dyDescent="0.25"/>
  <cols>
    <col min="1" max="1" width="19" bestFit="1" customWidth="1"/>
    <col min="2" max="2" width="76.28515625" customWidth="1"/>
    <col min="3" max="3" width="26.85546875" customWidth="1"/>
    <col min="4" max="4" width="13.42578125" bestFit="1" customWidth="1"/>
    <col min="5" max="5" width="12.5703125" customWidth="1"/>
    <col min="6" max="6" width="15" bestFit="1" customWidth="1"/>
    <col min="7" max="8" width="10" bestFit="1" customWidth="1"/>
    <col min="9" max="9" width="12.42578125" customWidth="1"/>
    <col min="11" max="12" width="12.42578125" bestFit="1" customWidth="1"/>
    <col min="15" max="15" width="10" bestFit="1" customWidth="1"/>
  </cols>
  <sheetData>
    <row r="1" spans="1:7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75</v>
      </c>
    </row>
    <row r="2" spans="1:7" x14ac:dyDescent="0.25">
      <c r="A2" s="6"/>
      <c r="B2" s="6" t="s">
        <v>76</v>
      </c>
      <c r="C2" s="7">
        <v>98846.97</v>
      </c>
      <c r="D2" s="7">
        <f>E2-C2</f>
        <v>-57660.72</v>
      </c>
      <c r="E2" s="7">
        <v>41186.25</v>
      </c>
      <c r="F2" s="7">
        <v>41186.25</v>
      </c>
      <c r="G2" t="s">
        <v>103</v>
      </c>
    </row>
    <row r="3" spans="1:7" x14ac:dyDescent="0.25">
      <c r="A3" s="6"/>
      <c r="B3" s="6" t="s">
        <v>77</v>
      </c>
      <c r="C3" s="7">
        <v>39342.249999999993</v>
      </c>
      <c r="D3" s="7">
        <f>E3-C3</f>
        <v>-22949.649999999994</v>
      </c>
      <c r="E3" s="7">
        <v>16392.599999999999</v>
      </c>
      <c r="F3" s="7">
        <v>16392.599999999999</v>
      </c>
      <c r="G3" t="s">
        <v>104</v>
      </c>
    </row>
    <row r="4" spans="1:7" x14ac:dyDescent="0.25">
      <c r="A4" s="6"/>
      <c r="B4" s="6" t="s">
        <v>78</v>
      </c>
      <c r="C4" s="7">
        <v>88912.38</v>
      </c>
      <c r="D4" s="7">
        <f>E4-C4</f>
        <v>-7409.4200000000128</v>
      </c>
      <c r="E4" s="7">
        <v>81502.959999999992</v>
      </c>
      <c r="F4" s="7">
        <v>81502.959999999992</v>
      </c>
      <c r="G4" t="s">
        <v>105</v>
      </c>
    </row>
    <row r="5" spans="1:7" x14ac:dyDescent="0.25">
      <c r="A5" s="6" t="s">
        <v>5</v>
      </c>
      <c r="B5" s="13" t="s">
        <v>6</v>
      </c>
      <c r="C5" s="14">
        <v>9081.6</v>
      </c>
      <c r="D5" s="14">
        <v>-4844.6000000000004</v>
      </c>
      <c r="E5" s="14">
        <v>4237</v>
      </c>
      <c r="F5" s="7">
        <v>4237</v>
      </c>
    </row>
    <row r="6" spans="1:7" x14ac:dyDescent="0.25">
      <c r="A6" s="6" t="s">
        <v>7</v>
      </c>
      <c r="B6" s="13" t="s">
        <v>8</v>
      </c>
      <c r="C6" s="14">
        <v>22719.48</v>
      </c>
      <c r="D6" s="14">
        <v>-10414.48</v>
      </c>
      <c r="E6" s="14">
        <v>12305</v>
      </c>
      <c r="F6" s="7">
        <v>12305</v>
      </c>
    </row>
    <row r="7" spans="1:7" x14ac:dyDescent="0.25">
      <c r="A7" s="6" t="s">
        <v>9</v>
      </c>
      <c r="B7" s="13" t="s">
        <v>10</v>
      </c>
      <c r="C7" s="14">
        <v>3650</v>
      </c>
      <c r="D7" s="14">
        <v>-3650</v>
      </c>
      <c r="E7" s="14">
        <v>0</v>
      </c>
      <c r="F7" s="1">
        <v>1000</v>
      </c>
    </row>
    <row r="8" spans="1:7" x14ac:dyDescent="0.25">
      <c r="A8" s="6" t="s">
        <v>11</v>
      </c>
      <c r="B8" s="13" t="s">
        <v>12</v>
      </c>
      <c r="C8" s="14">
        <v>4590</v>
      </c>
      <c r="D8" s="14">
        <v>-4590</v>
      </c>
      <c r="E8" s="14">
        <v>0</v>
      </c>
      <c r="F8" s="1">
        <v>1000</v>
      </c>
    </row>
    <row r="9" spans="1:7" x14ac:dyDescent="0.25">
      <c r="A9" s="6" t="s">
        <v>13</v>
      </c>
      <c r="B9" s="13" t="s">
        <v>14</v>
      </c>
      <c r="C9" s="14">
        <v>3200</v>
      </c>
      <c r="D9" s="14">
        <v>-3200</v>
      </c>
      <c r="E9" s="14">
        <v>0</v>
      </c>
      <c r="F9" s="1">
        <v>1000</v>
      </c>
    </row>
    <row r="10" spans="1:7" x14ac:dyDescent="0.25">
      <c r="A10" s="6" t="s">
        <v>15</v>
      </c>
      <c r="B10" s="13" t="s">
        <v>14</v>
      </c>
      <c r="C10" s="14">
        <v>3200</v>
      </c>
      <c r="D10" s="14">
        <v>-3200</v>
      </c>
      <c r="E10" s="14">
        <v>0</v>
      </c>
      <c r="F10" s="1">
        <v>1000</v>
      </c>
    </row>
    <row r="11" spans="1:7" x14ac:dyDescent="0.25">
      <c r="A11" s="6" t="s">
        <v>16</v>
      </c>
      <c r="B11" s="13" t="s">
        <v>17</v>
      </c>
      <c r="C11" s="14">
        <v>7040</v>
      </c>
      <c r="D11" s="14">
        <v>-6864</v>
      </c>
      <c r="E11" s="14">
        <v>176</v>
      </c>
      <c r="F11" s="1">
        <v>1000</v>
      </c>
    </row>
    <row r="12" spans="1:7" x14ac:dyDescent="0.25">
      <c r="A12" s="6" t="s">
        <v>18</v>
      </c>
      <c r="B12" s="13" t="s">
        <v>19</v>
      </c>
      <c r="C12" s="14">
        <v>3790</v>
      </c>
      <c r="D12" s="14">
        <v>-3685</v>
      </c>
      <c r="E12" s="14">
        <v>105</v>
      </c>
      <c r="F12" s="1">
        <v>1000</v>
      </c>
    </row>
    <row r="13" spans="1:7" x14ac:dyDescent="0.25">
      <c r="A13" s="6" t="s">
        <v>20</v>
      </c>
      <c r="B13" s="13" t="s">
        <v>21</v>
      </c>
      <c r="C13" s="14">
        <v>78056.679999999993</v>
      </c>
      <c r="D13" s="14">
        <v>-56591.68</v>
      </c>
      <c r="E13" s="14">
        <v>21465</v>
      </c>
      <c r="F13" s="2">
        <f>E13</f>
        <v>21465</v>
      </c>
    </row>
    <row r="14" spans="1:7" x14ac:dyDescent="0.25">
      <c r="A14" s="6" t="s">
        <v>22</v>
      </c>
      <c r="B14" s="13" t="s">
        <v>23</v>
      </c>
      <c r="C14" s="14">
        <v>4380</v>
      </c>
      <c r="D14" s="14">
        <v>-2847</v>
      </c>
      <c r="E14" s="14">
        <v>1533</v>
      </c>
      <c r="F14" s="2">
        <f>E14</f>
        <v>1533</v>
      </c>
    </row>
    <row r="15" spans="1:7" x14ac:dyDescent="0.25">
      <c r="A15" s="6" t="s">
        <v>24</v>
      </c>
      <c r="B15" s="13" t="s">
        <v>25</v>
      </c>
      <c r="C15" s="14">
        <v>8560</v>
      </c>
      <c r="D15" s="14">
        <v>-4280</v>
      </c>
      <c r="E15" s="14">
        <v>4280</v>
      </c>
      <c r="F15" s="2">
        <f>E15</f>
        <v>4280</v>
      </c>
    </row>
    <row r="16" spans="1:7" x14ac:dyDescent="0.25">
      <c r="A16" s="6" t="s">
        <v>26</v>
      </c>
      <c r="B16" s="13" t="s">
        <v>27</v>
      </c>
      <c r="C16" s="14">
        <v>4598.63</v>
      </c>
      <c r="D16" s="14">
        <v>-2044.63</v>
      </c>
      <c r="E16" s="14">
        <v>2554</v>
      </c>
      <c r="F16" s="2">
        <f>E16</f>
        <v>2554</v>
      </c>
    </row>
    <row r="17" spans="1:6" x14ac:dyDescent="0.25">
      <c r="A17" s="6" t="s">
        <v>28</v>
      </c>
      <c r="B17" s="13" t="s">
        <v>29</v>
      </c>
      <c r="C17" s="14">
        <v>3080.68</v>
      </c>
      <c r="D17" s="14">
        <v>-3080.68</v>
      </c>
      <c r="E17" s="14">
        <v>0</v>
      </c>
      <c r="F17" s="1">
        <v>1000</v>
      </c>
    </row>
    <row r="18" spans="1:6" x14ac:dyDescent="0.25">
      <c r="A18" s="6" t="s">
        <v>30</v>
      </c>
      <c r="B18" s="13" t="s">
        <v>29</v>
      </c>
      <c r="C18" s="14">
        <v>3080.68</v>
      </c>
      <c r="D18" s="14">
        <v>-3080.68</v>
      </c>
      <c r="E18" s="14">
        <v>0</v>
      </c>
      <c r="F18" s="1">
        <v>1000</v>
      </c>
    </row>
    <row r="19" spans="1:6" x14ac:dyDescent="0.25">
      <c r="A19" s="6" t="s">
        <v>31</v>
      </c>
      <c r="B19" s="13" t="s">
        <v>29</v>
      </c>
      <c r="C19" s="14">
        <v>3080.68</v>
      </c>
      <c r="D19" s="14">
        <v>-3080.68</v>
      </c>
      <c r="E19" s="14">
        <v>0</v>
      </c>
      <c r="F19" s="1">
        <v>1000</v>
      </c>
    </row>
    <row r="20" spans="1:6" x14ac:dyDescent="0.25">
      <c r="A20" s="6" t="s">
        <v>32</v>
      </c>
      <c r="B20" s="13" t="s">
        <v>29</v>
      </c>
      <c r="C20" s="14">
        <v>3080.68</v>
      </c>
      <c r="D20" s="14">
        <v>-3080.68</v>
      </c>
      <c r="E20" s="14">
        <v>0</v>
      </c>
      <c r="F20" s="1">
        <v>1000</v>
      </c>
    </row>
    <row r="21" spans="1:6" x14ac:dyDescent="0.25">
      <c r="A21" s="6" t="s">
        <v>33</v>
      </c>
      <c r="B21" s="13" t="s">
        <v>34</v>
      </c>
      <c r="C21" s="14">
        <v>87561.79</v>
      </c>
      <c r="D21" s="14">
        <v>-32836.79</v>
      </c>
      <c r="E21" s="14">
        <v>54725</v>
      </c>
      <c r="F21" s="1">
        <v>54725</v>
      </c>
    </row>
    <row r="22" spans="1:6" x14ac:dyDescent="0.25">
      <c r="A22" s="6" t="s">
        <v>35</v>
      </c>
      <c r="B22" s="13" t="s">
        <v>36</v>
      </c>
      <c r="C22" s="14">
        <v>3151.18</v>
      </c>
      <c r="D22" s="14">
        <v>-3151.18</v>
      </c>
      <c r="E22" s="14">
        <v>0</v>
      </c>
      <c r="F22" s="1">
        <v>1000</v>
      </c>
    </row>
    <row r="23" spans="1:6" x14ac:dyDescent="0.25">
      <c r="A23" s="6" t="s">
        <v>37</v>
      </c>
      <c r="B23" s="13" t="s">
        <v>36</v>
      </c>
      <c r="C23" s="14">
        <v>3151.18</v>
      </c>
      <c r="D23" s="14">
        <v>-3151.18</v>
      </c>
      <c r="E23" s="14">
        <v>0</v>
      </c>
      <c r="F23" s="1">
        <v>1000</v>
      </c>
    </row>
    <row r="24" spans="1:6" x14ac:dyDescent="0.25">
      <c r="A24" s="6" t="s">
        <v>38</v>
      </c>
      <c r="B24" s="13" t="s">
        <v>36</v>
      </c>
      <c r="C24" s="14">
        <v>3151.18</v>
      </c>
      <c r="D24" s="14">
        <v>-3151.18</v>
      </c>
      <c r="E24" s="14">
        <v>0</v>
      </c>
      <c r="F24" s="1">
        <v>1000</v>
      </c>
    </row>
    <row r="25" spans="1:6" x14ac:dyDescent="0.25">
      <c r="A25" s="6" t="s">
        <v>39</v>
      </c>
      <c r="B25" s="13" t="s">
        <v>40</v>
      </c>
      <c r="C25" s="14">
        <v>4867.07</v>
      </c>
      <c r="D25" s="14">
        <v>-1705.07</v>
      </c>
      <c r="E25" s="14">
        <v>3162</v>
      </c>
      <c r="F25" s="1">
        <v>3162</v>
      </c>
    </row>
    <row r="26" spans="1:6" x14ac:dyDescent="0.25">
      <c r="A26" s="6" t="s">
        <v>41</v>
      </c>
      <c r="B26" s="13" t="s">
        <v>40</v>
      </c>
      <c r="C26" s="14">
        <v>4867.07</v>
      </c>
      <c r="D26" s="14">
        <v>-1705.07</v>
      </c>
      <c r="E26" s="14">
        <v>3162</v>
      </c>
      <c r="F26" s="1">
        <v>3162</v>
      </c>
    </row>
    <row r="27" spans="1:6" x14ac:dyDescent="0.25">
      <c r="A27" s="6" t="s">
        <v>42</v>
      </c>
      <c r="B27" s="13" t="s">
        <v>43</v>
      </c>
      <c r="C27" s="14">
        <v>3874.06</v>
      </c>
      <c r="D27" s="14">
        <v>-1293.06</v>
      </c>
      <c r="E27" s="14">
        <v>2581</v>
      </c>
      <c r="F27" s="1">
        <v>2581</v>
      </c>
    </row>
    <row r="28" spans="1:6" x14ac:dyDescent="0.25">
      <c r="A28" s="6" t="s">
        <v>44</v>
      </c>
      <c r="B28" s="13" t="s">
        <v>45</v>
      </c>
      <c r="C28" s="14">
        <v>7435.5</v>
      </c>
      <c r="D28" s="14">
        <v>-2273.5</v>
      </c>
      <c r="E28" s="14">
        <v>5162</v>
      </c>
      <c r="F28" s="1">
        <v>5162</v>
      </c>
    </row>
    <row r="29" spans="1:6" x14ac:dyDescent="0.25">
      <c r="A29" s="6" t="s">
        <v>46</v>
      </c>
      <c r="B29" s="13" t="s">
        <v>47</v>
      </c>
      <c r="C29" s="14">
        <v>4679</v>
      </c>
      <c r="D29" s="14">
        <v>-936</v>
      </c>
      <c r="E29" s="14">
        <v>3743</v>
      </c>
      <c r="F29" s="1">
        <v>3743</v>
      </c>
    </row>
    <row r="30" spans="1:6" x14ac:dyDescent="0.25">
      <c r="A30" s="6" t="s">
        <v>48</v>
      </c>
      <c r="B30" s="13" t="s">
        <v>49</v>
      </c>
      <c r="C30" s="14">
        <v>2664.59</v>
      </c>
      <c r="D30" s="14">
        <v>-2664.59</v>
      </c>
      <c r="E30" s="14">
        <v>0</v>
      </c>
      <c r="F30" s="1">
        <v>1000</v>
      </c>
    </row>
    <row r="31" spans="1:6" x14ac:dyDescent="0.25">
      <c r="A31" s="6" t="s">
        <v>50</v>
      </c>
      <c r="B31" s="13" t="s">
        <v>51</v>
      </c>
      <c r="C31" s="14">
        <v>5085.42</v>
      </c>
      <c r="D31" s="14">
        <v>-382.42</v>
      </c>
      <c r="E31" s="14">
        <v>4703</v>
      </c>
      <c r="F31" s="1">
        <v>4703</v>
      </c>
    </row>
    <row r="32" spans="1:6" x14ac:dyDescent="0.25">
      <c r="A32" s="6" t="s">
        <v>52</v>
      </c>
      <c r="B32" s="13" t="s">
        <v>53</v>
      </c>
      <c r="C32" s="14">
        <v>86163.5</v>
      </c>
      <c r="D32" s="14">
        <v>-6463.5</v>
      </c>
      <c r="E32" s="14">
        <v>79700</v>
      </c>
      <c r="F32" s="1">
        <v>79700</v>
      </c>
    </row>
    <row r="33" spans="1:10" x14ac:dyDescent="0.25">
      <c r="A33" s="6" t="s">
        <v>54</v>
      </c>
      <c r="B33" s="13" t="s">
        <v>55</v>
      </c>
      <c r="C33" s="14">
        <v>4366.5</v>
      </c>
      <c r="D33" s="14">
        <v>-328.5</v>
      </c>
      <c r="E33" s="14">
        <v>4038</v>
      </c>
      <c r="F33" s="1">
        <v>4038</v>
      </c>
    </row>
    <row r="34" spans="1:10" x14ac:dyDescent="0.25">
      <c r="A34" s="6" t="s">
        <v>56</v>
      </c>
      <c r="B34" s="13" t="s">
        <v>57</v>
      </c>
      <c r="C34" s="14">
        <v>11498</v>
      </c>
      <c r="D34" s="14">
        <v>-575</v>
      </c>
      <c r="E34" s="14">
        <v>10923</v>
      </c>
      <c r="F34" s="1">
        <v>10923</v>
      </c>
    </row>
    <row r="35" spans="1:10" x14ac:dyDescent="0.25">
      <c r="A35" s="6" t="s">
        <v>58</v>
      </c>
      <c r="B35" s="13" t="s">
        <v>59</v>
      </c>
      <c r="C35" s="14">
        <v>4469.91</v>
      </c>
      <c r="D35" s="14">
        <v>-4469.91</v>
      </c>
      <c r="E35" s="14">
        <v>0</v>
      </c>
      <c r="F35" s="1">
        <v>1000</v>
      </c>
    </row>
    <row r="36" spans="1:10" x14ac:dyDescent="0.25">
      <c r="A36" s="6" t="s">
        <v>60</v>
      </c>
      <c r="B36" s="13" t="s">
        <v>59</v>
      </c>
      <c r="C36" s="14">
        <v>4469.92</v>
      </c>
      <c r="D36" s="14">
        <v>-4469.92</v>
      </c>
      <c r="E36" s="14">
        <v>0</v>
      </c>
      <c r="F36" s="1">
        <v>1000</v>
      </c>
    </row>
    <row r="37" spans="1:10" x14ac:dyDescent="0.25">
      <c r="A37" s="6" t="s">
        <v>61</v>
      </c>
      <c r="B37" s="13" t="s">
        <v>59</v>
      </c>
      <c r="C37" s="14">
        <v>4469.92</v>
      </c>
      <c r="D37" s="14">
        <v>-4469.92</v>
      </c>
      <c r="E37" s="14">
        <v>0</v>
      </c>
      <c r="F37" s="1">
        <v>1000</v>
      </c>
    </row>
    <row r="38" spans="1:10" x14ac:dyDescent="0.25">
      <c r="A38" s="6" t="s">
        <v>62</v>
      </c>
      <c r="B38" s="13" t="s">
        <v>59</v>
      </c>
      <c r="C38" s="14">
        <v>4469.91</v>
      </c>
      <c r="D38" s="14">
        <v>-4469.91</v>
      </c>
      <c r="E38" s="14">
        <v>0</v>
      </c>
      <c r="F38" s="1">
        <v>1000</v>
      </c>
    </row>
    <row r="39" spans="1:10" x14ac:dyDescent="0.25">
      <c r="A39" s="6" t="s">
        <v>63</v>
      </c>
      <c r="B39" s="13" t="s">
        <v>64</v>
      </c>
      <c r="C39" s="14">
        <v>4899.6000000000004</v>
      </c>
      <c r="D39" s="14">
        <v>-122.6</v>
      </c>
      <c r="E39" s="14">
        <v>4777</v>
      </c>
      <c r="F39" s="1">
        <v>4777</v>
      </c>
    </row>
    <row r="40" spans="1:10" x14ac:dyDescent="0.25">
      <c r="A40" s="6" t="s">
        <v>65</v>
      </c>
      <c r="B40" s="13" t="s">
        <v>66</v>
      </c>
      <c r="C40" s="14">
        <v>16476.72</v>
      </c>
      <c r="D40" s="14">
        <v>-16476.72</v>
      </c>
      <c r="E40" s="14">
        <v>0</v>
      </c>
      <c r="F40" s="1">
        <v>1000</v>
      </c>
    </row>
    <row r="41" spans="1:10" x14ac:dyDescent="0.25">
      <c r="A41" s="6" t="s">
        <v>67</v>
      </c>
      <c r="B41" s="13" t="s">
        <v>68</v>
      </c>
      <c r="C41" s="14">
        <v>3558</v>
      </c>
      <c r="D41" s="14">
        <v>-3558</v>
      </c>
      <c r="E41" s="14">
        <v>0</v>
      </c>
      <c r="F41" s="1">
        <v>1000</v>
      </c>
    </row>
    <row r="42" spans="1:10" x14ac:dyDescent="0.25">
      <c r="A42" s="6" t="s">
        <v>69</v>
      </c>
      <c r="B42" s="13" t="s">
        <v>70</v>
      </c>
      <c r="C42" s="14">
        <v>6851.02</v>
      </c>
      <c r="D42" s="14">
        <v>-1029.02</v>
      </c>
      <c r="E42" s="14">
        <v>5822</v>
      </c>
      <c r="F42" s="1">
        <v>5822</v>
      </c>
    </row>
    <row r="43" spans="1:10" x14ac:dyDescent="0.25">
      <c r="A43" s="6" t="s">
        <v>71</v>
      </c>
      <c r="B43" s="13" t="s">
        <v>72</v>
      </c>
      <c r="C43" s="14">
        <v>4233</v>
      </c>
      <c r="D43" s="14">
        <v>-495</v>
      </c>
      <c r="E43" s="14">
        <v>3738</v>
      </c>
      <c r="F43" s="1">
        <v>3738</v>
      </c>
    </row>
    <row r="44" spans="1:10" x14ac:dyDescent="0.25">
      <c r="A44" s="6" t="s">
        <v>73</v>
      </c>
      <c r="B44" s="13" t="s">
        <v>74</v>
      </c>
      <c r="C44" s="7">
        <v>71579.7</v>
      </c>
      <c r="D44" s="14">
        <v>-5965.7</v>
      </c>
      <c r="E44" s="14">
        <v>65614</v>
      </c>
      <c r="F44" s="1">
        <v>65614</v>
      </c>
    </row>
    <row r="45" spans="1:10" x14ac:dyDescent="0.25">
      <c r="B45" s="3" t="s">
        <v>79</v>
      </c>
      <c r="C45" s="4">
        <f>SUM(C2:C44)</f>
        <v>750284.45000000007</v>
      </c>
      <c r="D45" s="4">
        <f>SUM(D2:D44)</f>
        <v>-312697.63999999996</v>
      </c>
      <c r="E45" s="4">
        <f>SUM(E2:E44)</f>
        <v>437586.81</v>
      </c>
      <c r="F45" s="4">
        <f>SUM(F2:F44)</f>
        <v>457305.81</v>
      </c>
      <c r="I45" s="8">
        <v>16542</v>
      </c>
      <c r="J45" t="s">
        <v>80</v>
      </c>
    </row>
    <row r="46" spans="1:10" x14ac:dyDescent="0.25">
      <c r="F46" s="5"/>
      <c r="I46" s="8">
        <v>139081.81</v>
      </c>
      <c r="J46" t="s">
        <v>81</v>
      </c>
    </row>
    <row r="47" spans="1:10" x14ac:dyDescent="0.25">
      <c r="I47" s="8">
        <v>301682</v>
      </c>
      <c r="J47" t="s">
        <v>82</v>
      </c>
    </row>
    <row r="48" spans="1:10" x14ac:dyDescent="0.25">
      <c r="I48" s="9">
        <f>SUM(I45:I47)</f>
        <v>457305.81</v>
      </c>
    </row>
    <row r="49" spans="2:12" x14ac:dyDescent="0.25">
      <c r="F49" s="5"/>
      <c r="I49" s="8">
        <v>490000</v>
      </c>
    </row>
    <row r="50" spans="2:12" x14ac:dyDescent="0.25">
      <c r="I50" s="9">
        <f>I49-I48</f>
        <v>32694.190000000002</v>
      </c>
      <c r="J50" t="s">
        <v>83</v>
      </c>
    </row>
    <row r="55" spans="2:12" x14ac:dyDescent="0.25">
      <c r="B55">
        <v>7980</v>
      </c>
      <c r="H55" t="s">
        <v>85</v>
      </c>
    </row>
    <row r="56" spans="2:12" x14ac:dyDescent="0.25">
      <c r="B56" t="s">
        <v>84</v>
      </c>
      <c r="C56" t="s">
        <v>86</v>
      </c>
      <c r="D56" t="s">
        <v>87</v>
      </c>
      <c r="H56" s="8">
        <v>490000</v>
      </c>
      <c r="I56" s="8"/>
      <c r="J56" s="8"/>
      <c r="K56" s="8"/>
    </row>
    <row r="57" spans="2:12" x14ac:dyDescent="0.25">
      <c r="H57" s="10">
        <v>437586.81</v>
      </c>
      <c r="I57" s="8"/>
      <c r="J57" s="8"/>
      <c r="K57" s="8"/>
    </row>
    <row r="58" spans="2:12" x14ac:dyDescent="0.25">
      <c r="B58" t="s">
        <v>89</v>
      </c>
      <c r="C58" t="s">
        <v>86</v>
      </c>
      <c r="D58" t="s">
        <v>88</v>
      </c>
      <c r="H58" s="8"/>
      <c r="I58" s="12"/>
      <c r="J58" s="8"/>
      <c r="K58" s="8"/>
    </row>
    <row r="59" spans="2:12" x14ac:dyDescent="0.25">
      <c r="H59" s="8"/>
      <c r="I59" s="8"/>
      <c r="J59" s="8"/>
      <c r="K59" s="8"/>
    </row>
    <row r="60" spans="2:12" x14ac:dyDescent="0.25">
      <c r="B60" t="s">
        <v>94</v>
      </c>
      <c r="C60" t="s">
        <v>91</v>
      </c>
      <c r="D60" t="s">
        <v>90</v>
      </c>
      <c r="H60" s="8"/>
      <c r="I60" s="8"/>
      <c r="J60" s="8"/>
      <c r="K60" s="8"/>
      <c r="L60" s="8"/>
    </row>
    <row r="61" spans="2:12" x14ac:dyDescent="0.25">
      <c r="H61" s="8"/>
      <c r="I61" s="8"/>
      <c r="J61" s="8"/>
      <c r="K61" s="8"/>
    </row>
    <row r="62" spans="2:12" x14ac:dyDescent="0.25">
      <c r="B62" s="11" t="s">
        <v>92</v>
      </c>
      <c r="H62" s="8"/>
      <c r="I62" s="8"/>
      <c r="J62" s="8"/>
      <c r="K62" s="8"/>
      <c r="L62" s="8"/>
    </row>
    <row r="63" spans="2:12" x14ac:dyDescent="0.25">
      <c r="B63" s="10">
        <v>437586.81</v>
      </c>
      <c r="C63" t="s">
        <v>93</v>
      </c>
      <c r="D63" t="s">
        <v>90</v>
      </c>
      <c r="I63" s="10">
        <v>437586.81</v>
      </c>
      <c r="J63" s="8"/>
      <c r="K63" s="8"/>
      <c r="L63" s="8"/>
    </row>
    <row r="64" spans="2:12" x14ac:dyDescent="0.25">
      <c r="H64" s="8"/>
      <c r="I64" s="8"/>
      <c r="J64" s="8"/>
      <c r="K64" s="8"/>
    </row>
    <row r="66" spans="8:17" x14ac:dyDescent="0.25">
      <c r="H66" t="s">
        <v>96</v>
      </c>
      <c r="K66" t="s">
        <v>95</v>
      </c>
      <c r="O66" t="s">
        <v>101</v>
      </c>
      <c r="Q66" t="s">
        <v>102</v>
      </c>
    </row>
    <row r="67" spans="8:17" x14ac:dyDescent="0.25">
      <c r="H67" t="s">
        <v>97</v>
      </c>
      <c r="I67" t="s">
        <v>98</v>
      </c>
      <c r="K67" t="s">
        <v>100</v>
      </c>
      <c r="L67" t="s">
        <v>99</v>
      </c>
    </row>
    <row r="68" spans="8:17" x14ac:dyDescent="0.25">
      <c r="H68" s="8"/>
      <c r="I68" s="8">
        <v>490000</v>
      </c>
      <c r="J68" s="8"/>
      <c r="K68" s="8">
        <v>490000</v>
      </c>
      <c r="L68" s="8"/>
      <c r="M68" s="8"/>
      <c r="N68" s="8"/>
      <c r="O68" s="8">
        <v>457305.81</v>
      </c>
      <c r="P68" s="8"/>
      <c r="Q68">
        <v>32694.19</v>
      </c>
    </row>
    <row r="69" spans="8:17" x14ac:dyDescent="0.25">
      <c r="H69" s="8"/>
      <c r="I69" s="8"/>
      <c r="J69" s="8"/>
      <c r="K69" s="8"/>
      <c r="L69" s="8">
        <v>457305.81</v>
      </c>
      <c r="M69" s="8"/>
      <c r="N69" s="8"/>
      <c r="O69" s="8"/>
      <c r="P69" s="8"/>
    </row>
    <row r="70" spans="8:17" x14ac:dyDescent="0.25">
      <c r="H70" s="8"/>
      <c r="I70" s="8"/>
      <c r="J70" s="8"/>
      <c r="K70" s="8"/>
      <c r="L70" s="8"/>
      <c r="M70" s="8"/>
      <c r="N70" s="8"/>
      <c r="O70" s="8"/>
      <c r="P70" s="8"/>
    </row>
    <row r="71" spans="8:17" x14ac:dyDescent="0.25">
      <c r="H71" s="8"/>
      <c r="I71" s="8"/>
      <c r="J71" s="8"/>
      <c r="K71" s="8"/>
      <c r="L71" s="8">
        <f>K68-L69</f>
        <v>32694.190000000002</v>
      </c>
      <c r="M71" s="8"/>
      <c r="N71" s="8"/>
      <c r="O71" s="8"/>
      <c r="P71" s="8"/>
    </row>
    <row r="72" spans="8:17" x14ac:dyDescent="0.25">
      <c r="H72" s="8"/>
      <c r="I72" s="8"/>
      <c r="J72" s="8"/>
      <c r="K72" s="8"/>
      <c r="L72" s="8"/>
      <c r="M72" s="8"/>
      <c r="N72" s="8"/>
      <c r="O72" s="8"/>
      <c r="P72" s="8"/>
    </row>
    <row r="73" spans="8:17" x14ac:dyDescent="0.25">
      <c r="H73" s="8"/>
      <c r="I73" s="8"/>
      <c r="J73" s="8"/>
      <c r="K73" s="8">
        <f>SUM(K68:K72)</f>
        <v>490000</v>
      </c>
      <c r="L73" s="8">
        <f>SUM(L68:L72)</f>
        <v>490000</v>
      </c>
      <c r="M73" s="8"/>
      <c r="N73" s="8"/>
      <c r="O73" s="8"/>
      <c r="P73" s="8"/>
    </row>
    <row r="74" spans="8:17" x14ac:dyDescent="0.25">
      <c r="H74" s="8"/>
      <c r="I74" s="8"/>
      <c r="J74" s="8"/>
      <c r="K74" s="8"/>
      <c r="L74" s="8"/>
      <c r="M74" s="8"/>
      <c r="N74" s="8"/>
      <c r="O74" s="8"/>
      <c r="P74" s="8"/>
    </row>
    <row r="75" spans="8:17" x14ac:dyDescent="0.25">
      <c r="H75" s="8"/>
      <c r="I75" s="8"/>
      <c r="J75" s="8"/>
      <c r="K75" s="8"/>
      <c r="L75" s="8"/>
      <c r="M75" s="8"/>
      <c r="N75" s="8"/>
      <c r="O75" s="8"/>
      <c r="P75" s="8"/>
    </row>
    <row r="76" spans="8:17" x14ac:dyDescent="0.25">
      <c r="H76" s="8"/>
      <c r="I76" s="8"/>
      <c r="J76" s="8"/>
      <c r="K76" s="8"/>
      <c r="L76" s="8"/>
      <c r="M76" s="8"/>
      <c r="N76" s="8"/>
      <c r="O76" s="8"/>
      <c r="P76" s="8"/>
    </row>
    <row r="77" spans="8:17" x14ac:dyDescent="0.25">
      <c r="H77" s="8"/>
      <c r="I77" s="8"/>
      <c r="J77" s="8"/>
      <c r="K77" s="8"/>
      <c r="L77" s="8"/>
      <c r="M77" s="8"/>
      <c r="N77" s="8"/>
      <c r="O77" s="8"/>
      <c r="P77" s="8"/>
    </row>
    <row r="78" spans="8:17" x14ac:dyDescent="0.25">
      <c r="H78" s="8"/>
      <c r="I78" s="8"/>
      <c r="J78" s="8"/>
      <c r="K78" s="8"/>
      <c r="L78" s="8"/>
      <c r="M78" s="8"/>
      <c r="N78" s="8"/>
      <c r="O78" s="8"/>
      <c r="P78" s="8"/>
    </row>
    <row r="79" spans="8:17" x14ac:dyDescent="0.25">
      <c r="H79" s="8"/>
      <c r="I79" s="8"/>
      <c r="J79" s="8"/>
      <c r="K79" s="8"/>
      <c r="L79" s="8"/>
      <c r="M79" s="8"/>
      <c r="N79" s="8"/>
      <c r="O79" s="8"/>
      <c r="P79" s="8"/>
    </row>
    <row r="80" spans="8:17" x14ac:dyDescent="0.25">
      <c r="H80" s="8"/>
      <c r="I80" s="8"/>
      <c r="J80" s="8"/>
      <c r="K80" s="8"/>
      <c r="L80" s="8"/>
      <c r="M80" s="8"/>
      <c r="N80" s="8"/>
      <c r="O80" s="8"/>
      <c r="P80" s="8"/>
    </row>
    <row r="81" spans="8:16" x14ac:dyDescent="0.25">
      <c r="H81" s="8"/>
      <c r="I81" s="8"/>
      <c r="J81" s="8"/>
      <c r="K81" s="8"/>
      <c r="L81" s="8"/>
      <c r="M81" s="8"/>
      <c r="N81" s="8"/>
      <c r="O81" s="8"/>
      <c r="P81" s="8"/>
    </row>
    <row r="82" spans="8:16" x14ac:dyDescent="0.25">
      <c r="H82" s="8"/>
      <c r="I82" s="8"/>
      <c r="J82" s="8"/>
      <c r="K82" s="8"/>
      <c r="L82" s="8"/>
      <c r="M82" s="8"/>
      <c r="N82" s="8"/>
      <c r="O82" s="8"/>
      <c r="P82" s="8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271FA6-A0A9-42B6-A01E-1D2579936FD5}">
  <dimension ref="A1"/>
  <sheetViews>
    <sheetView topLeftCell="A488" workbookViewId="0">
      <selection activeCell="J497" sqref="J497"/>
    </sheetView>
  </sheetViews>
  <sheetFormatPr defaultRowHeight="15" x14ac:dyDescent="0.25"/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f31ca19-41c7-4ecc-aad1-2101d34ef018">
      <Terms xmlns="http://schemas.microsoft.com/office/infopath/2007/PartnerControls"/>
    </lcf76f155ced4ddcb4097134ff3c332f>
    <TaxCatchAll xmlns="3ef33a18-a6bc-46a5-a303-fb96e2d6c95b" xsi:nil="true"/>
    <nr xmlns="4f31ca19-41c7-4ecc-aad1-2101d34ef01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CD620008A6A394A899FFF1D3A0DD3D2" ma:contentTypeVersion="14" ma:contentTypeDescription="Utwórz nowy dokument." ma:contentTypeScope="" ma:versionID="46e9b399afcb20ad816260eeb634360a">
  <xsd:schema xmlns:xsd="http://www.w3.org/2001/XMLSchema" xmlns:xs="http://www.w3.org/2001/XMLSchema" xmlns:p="http://schemas.microsoft.com/office/2006/metadata/properties" xmlns:ns2="4f31ca19-41c7-4ecc-aad1-2101d34ef018" xmlns:ns3="3ef33a18-a6bc-46a5-a303-fb96e2d6c95b" targetNamespace="http://schemas.microsoft.com/office/2006/metadata/properties" ma:root="true" ma:fieldsID="ef6f214e383761d418f94f1e0e2c64c2" ns2:_="" ns3:_="">
    <xsd:import namespace="4f31ca19-41c7-4ecc-aad1-2101d34ef018"/>
    <xsd:import namespace="3ef33a18-a6bc-46a5-a303-fb96e2d6c9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n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31ca19-41c7-4ecc-aad1-2101d34ef01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Tagi obrazów" ma:readOnly="false" ma:fieldId="{5cf76f15-5ced-4ddc-b409-7134ff3c332f}" ma:taxonomyMulti="true" ma:sspId="3b23ac7b-5860-49b1-91c9-d74111132d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r" ma:index="20" nillable="true" ma:displayName="nr" ma:format="Dropdown" ma:internalName="nr" ma:percentage="FALSE">
      <xsd:simpleType>
        <xsd:restriction base="dms:Number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f33a18-a6bc-46a5-a303-fb96e2d6c95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aa45c50-e300-4aa8-b238-778c7eea04e6}" ma:internalName="TaxCatchAll" ma:showField="CatchAllData" ma:web="3ef33a18-a6bc-46a5-a303-fb96e2d6c9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DC6F31-480B-4812-9A8B-5306EACFD99A}">
  <ds:schemaRefs>
    <ds:schemaRef ds:uri="http://schemas.microsoft.com/office/2006/metadata/properties"/>
    <ds:schemaRef ds:uri="http://schemas.microsoft.com/office/infopath/2007/PartnerControls"/>
    <ds:schemaRef ds:uri="4f31ca19-41c7-4ecc-aad1-2101d34ef018"/>
    <ds:schemaRef ds:uri="3ef33a18-a6bc-46a5-a303-fb96e2d6c95b"/>
  </ds:schemaRefs>
</ds:datastoreItem>
</file>

<file path=customXml/itemProps2.xml><?xml version="1.0" encoding="utf-8"?>
<ds:datastoreItem xmlns:ds="http://schemas.openxmlformats.org/officeDocument/2006/customXml" ds:itemID="{D6AD84E3-8D2F-4148-84FE-A45E0216E5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9FB8838-A200-46F6-99E4-1365A1BC5B68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kalkulacje ZCP_wst</vt:lpstr>
      <vt:lpstr>Arkusz1 (2)</vt:lpstr>
      <vt:lpstr>Arkusz1</vt:lpstr>
      <vt:lpstr>RMK_faktury</vt:lpstr>
    </vt:vector>
  </TitlesOfParts>
  <Company>Rhenus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Hajduk, Grzegorz</dc:creator>
  <cp:lastModifiedBy>Czerwonka, Monika</cp:lastModifiedBy>
  <dcterms:created xsi:type="dcterms:W3CDTF">2024-03-22T09:24:11Z</dcterms:created>
  <dcterms:modified xsi:type="dcterms:W3CDTF">2025-03-13T09:04:44Z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Cat_7289232a-508d-46d5-bb6e-3434663f6014_Version">
    <vt:lpwstr>1</vt:lpwstr>
  </property>
  <property fmtid="{D5CDD505-2E9C-101B-9397-08002B2CF9AE}" pid="3" name="STCat_7289232a-508d-46d5-bb6e-3434663f6014_Id">
    <vt:lpwstr>7289232a-508d-46d5-bb6e-3434663f6014</vt:lpwstr>
  </property>
  <property fmtid="{D5CDD505-2E9C-101B-9397-08002B2CF9AE}" pid="4" name="STCat_7289232a-508d-46d5-bb6e-3434663f6014_Name">
    <vt:lpwstr>SensibleFileserver</vt:lpwstr>
  </property>
  <property fmtid="{D5CDD505-2E9C-101B-9397-08002B2CF9AE}" pid="5" name="ContentTypeId">
    <vt:lpwstr>0x0101005CD620008A6A394A899FFF1D3A0DD3D2</vt:lpwstr>
  </property>
  <property fmtid="{D5CDD505-2E9C-101B-9397-08002B2CF9AE}" pid="6" name="MediaServiceImageTags">
    <vt:lpwstr/>
  </property>
</Properties>
</file>