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bilanse/2024/RDW/podatki/"/>
    </mc:Choice>
  </mc:AlternateContent>
  <xr:revisionPtr revIDLastSave="0" documentId="13_ncr:1_{2735C95B-3EDC-4A07-B604-EAA91C8EF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JA_2024" sheetId="4" r:id="rId1"/>
  </sheets>
  <externalReferences>
    <externalReference r:id="rId2"/>
    <externalReference r:id="rId3"/>
    <externalReference r:id="rId4"/>
    <externalReference r:id="rId5"/>
  </externalReferences>
  <definedNames>
    <definedName name="dzien_bil" localSheetId="0">[1]GA!$B$12</definedName>
    <definedName name="dzien_bil">[2]GA!$B$12</definedName>
    <definedName name="jezyk">[3]GA!$D$14</definedName>
    <definedName name="klient" localSheetId="0">[1]GA!$B$11</definedName>
    <definedName name="sporz_data">[2]GA!$B$14</definedName>
    <definedName name="sporz_osoba">[2]GA!$B$13</definedName>
    <definedName name="zatw_data">[2]GA!$B$16</definedName>
    <definedName name="zatw_osoba">[2]GA!$B$15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C26" i="4" l="1"/>
  <c r="H87" i="4" l="1"/>
  <c r="I85" i="4"/>
  <c r="I84" i="4"/>
  <c r="I87" i="4" s="1"/>
  <c r="I89" i="4" s="1"/>
  <c r="I78" i="4"/>
  <c r="I76" i="4"/>
  <c r="H76" i="4"/>
  <c r="R64" i="4"/>
  <c r="Q64" i="4"/>
  <c r="Q66" i="4" s="1"/>
  <c r="M64" i="4"/>
  <c r="L64" i="4"/>
  <c r="C54" i="4"/>
  <c r="I43" i="4"/>
  <c r="F43" i="4"/>
  <c r="H43" i="4" s="1"/>
  <c r="I42" i="4"/>
  <c r="H42" i="4"/>
  <c r="F42" i="4"/>
  <c r="I41" i="4"/>
  <c r="H41" i="4"/>
  <c r="F41" i="4"/>
  <c r="I40" i="4"/>
  <c r="F40" i="4"/>
  <c r="H40" i="4" s="1"/>
  <c r="I39" i="4"/>
  <c r="F39" i="4"/>
  <c r="H39" i="4" s="1"/>
  <c r="I38" i="4"/>
  <c r="H38" i="4"/>
  <c r="F38" i="4"/>
  <c r="I37" i="4"/>
  <c r="F37" i="4"/>
  <c r="H37" i="4" s="1"/>
  <c r="I36" i="4"/>
  <c r="F36" i="4"/>
  <c r="H36" i="4" s="1"/>
  <c r="I35" i="4"/>
  <c r="F35" i="4"/>
  <c r="H35" i="4" s="1"/>
  <c r="I34" i="4"/>
  <c r="H34" i="4"/>
  <c r="F34" i="4"/>
  <c r="I33" i="4"/>
  <c r="H33" i="4"/>
  <c r="F33" i="4"/>
  <c r="I32" i="4"/>
  <c r="F32" i="4"/>
  <c r="H32" i="4" s="1"/>
  <c r="I31" i="4"/>
  <c r="F31" i="4"/>
  <c r="H31" i="4" s="1"/>
  <c r="I30" i="4"/>
  <c r="H30" i="4"/>
  <c r="F30" i="4"/>
  <c r="I29" i="4"/>
  <c r="F29" i="4"/>
  <c r="H29" i="4" s="1"/>
  <c r="I28" i="4"/>
  <c r="F28" i="4"/>
  <c r="H28" i="4" s="1"/>
  <c r="I27" i="4"/>
  <c r="F27" i="4"/>
  <c r="H27" i="4" s="1"/>
  <c r="I26" i="4"/>
  <c r="F26" i="4"/>
  <c r="H26" i="4" s="1"/>
  <c r="I25" i="4"/>
  <c r="F25" i="4"/>
  <c r="H25" i="4" s="1"/>
  <c r="I24" i="4"/>
  <c r="I23" i="4"/>
  <c r="F23" i="4"/>
  <c r="H23" i="4" s="1"/>
  <c r="I22" i="4"/>
  <c r="F22" i="4"/>
  <c r="H22" i="4" s="1"/>
  <c r="I21" i="4"/>
  <c r="H21" i="4"/>
  <c r="F21" i="4"/>
  <c r="I20" i="4"/>
  <c r="F20" i="4"/>
  <c r="H20" i="4" s="1"/>
  <c r="I19" i="4"/>
  <c r="F19" i="4"/>
  <c r="H19" i="4" s="1"/>
  <c r="L68" i="4" l="1"/>
  <c r="C47" i="4"/>
  <c r="H46" i="4"/>
  <c r="H45" i="4"/>
  <c r="F45" i="4"/>
  <c r="F46" i="4"/>
  <c r="C53" i="4"/>
  <c r="C55" i="4" s="1"/>
  <c r="C56" i="4" s="1"/>
  <c r="F24" i="4"/>
  <c r="H24" i="4" s="1"/>
  <c r="F54" i="4" l="1"/>
  <c r="C49" i="4"/>
  <c r="C58" i="4" s="1"/>
  <c r="H47" i="4"/>
  <c r="C50" i="4" l="1"/>
</calcChain>
</file>

<file path=xl/sharedStrings.xml><?xml version="1.0" encoding="utf-8"?>
<sst xmlns="http://schemas.openxmlformats.org/spreadsheetml/2006/main" count="81" uniqueCount="63">
  <si>
    <t>Klient/Mandant:</t>
  </si>
  <si>
    <t>Podpis/Paraphe</t>
  </si>
  <si>
    <t>Data/Datum</t>
  </si>
  <si>
    <t>Dzień bilansowy/Stichtag:</t>
  </si>
  <si>
    <t>Sporządził/Erstellt von:</t>
  </si>
  <si>
    <t>Hasło/Suchbegriff:</t>
  </si>
  <si>
    <t xml:space="preserve">Zobowiązania z tytułu dostaw i usług </t>
  </si>
  <si>
    <t>Sprawdził/Geprüft von:</t>
  </si>
  <si>
    <t>KALKULACJA PODATKU ODROCZONEGO</t>
  </si>
  <si>
    <t>Uwagi ogolne:</t>
  </si>
  <si>
    <t>1. Wpisuj tylko dodatnie wartosci dla aktywow i pasywow</t>
  </si>
  <si>
    <t>2. Wypelnij tylko biale pola</t>
  </si>
  <si>
    <t>3. Z uwagi na brak mozliwosci kompensat badz ostrozny!</t>
  </si>
  <si>
    <t>KONTO/KLIENT</t>
  </si>
  <si>
    <t>AKTYWO/PASYWO</t>
  </si>
  <si>
    <t>WARTOSC BILANSOWA</t>
  </si>
  <si>
    <t>WARTOSC PODATKOWA</t>
  </si>
  <si>
    <t>RODZAJ ROZNICY</t>
  </si>
  <si>
    <t>ROZNICA</t>
  </si>
  <si>
    <t>STOPA PODATKU</t>
  </si>
  <si>
    <t>WARTOSC ROZNICY PRZEJSCIOWEJ</t>
  </si>
  <si>
    <t>PREZENTACJA W BILANSIE</t>
  </si>
  <si>
    <t>wpisz nr konto/nazwe klienta</t>
  </si>
  <si>
    <t>wpisz "A" dla aktywa, "P" dla pasywa</t>
  </si>
  <si>
    <t>wpisz wartosc</t>
  </si>
  <si>
    <t>opisz roznice</t>
  </si>
  <si>
    <t>wartosc</t>
  </si>
  <si>
    <t>wpisz stope podatku</t>
  </si>
  <si>
    <t>-</t>
  </si>
  <si>
    <t>w bilansie jako</t>
  </si>
  <si>
    <t>P</t>
  </si>
  <si>
    <t>różny okres amoryzacji</t>
  </si>
  <si>
    <t>wycena bilansowa</t>
  </si>
  <si>
    <t>A</t>
  </si>
  <si>
    <t>Rezerwy</t>
  </si>
  <si>
    <t>estymacja</t>
  </si>
  <si>
    <t>aktywo</t>
  </si>
  <si>
    <t>rezerwa</t>
  </si>
  <si>
    <t>SUMA AKTYWOW</t>
  </si>
  <si>
    <t>STAN OBECNY</t>
  </si>
  <si>
    <t>wpisz stan aktywow</t>
  </si>
  <si>
    <t>do korekty</t>
  </si>
  <si>
    <t>DEKRETACJA</t>
  </si>
  <si>
    <t>SUMA REZERW</t>
  </si>
  <si>
    <t>wpisz stan rezerw</t>
  </si>
  <si>
    <t>A4</t>
  </si>
  <si>
    <t>Założena</t>
  </si>
  <si>
    <t>utworzono</t>
  </si>
  <si>
    <t>Wnioski</t>
  </si>
  <si>
    <t>Pozycja prawidłowa</t>
  </si>
  <si>
    <t>Wycena bilansowa rachunki bankowe</t>
  </si>
  <si>
    <t>Wycena bilansowa należnosci</t>
  </si>
  <si>
    <t>Wycena bilansowa zobowiązania</t>
  </si>
  <si>
    <t>Wycena bilansowa rachunki bankowe:</t>
  </si>
  <si>
    <t>Dodatnie różnice kursowe: A: WB&gt;WP - (+) rezerwa</t>
  </si>
  <si>
    <t>Ujemne różnice kursowe: A: WB&lt;WP - (-) aktywo</t>
  </si>
  <si>
    <t>Odpis na należności</t>
  </si>
  <si>
    <t>w jednej pozycji wszystkie różnice z wyceny bankowe, należności, zobowiązania</t>
  </si>
  <si>
    <t>130500/433001</t>
  </si>
  <si>
    <t>razem</t>
  </si>
  <si>
    <t xml:space="preserve">umowy zlecenie plus ZUS 2024 wypł w 2025 </t>
  </si>
  <si>
    <t>RDW</t>
  </si>
  <si>
    <t xml:space="preserve">naliczone odsetki na dzień bilansowy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</si>
</sst>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(* #,##0.00_);_(* \(#,##0.00\);_(* &quot;-&quot;??_);_(@_)"/>
    <numFmt numFmtId="166" formatCode="_-* #,##0.00\ _€_-;\-* #,##0.00\ _€_-;_-* &quot;-&quot;??\ _€_-;_-@_-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7.5"/>
      <color indexed="12"/>
      <name val="Arial"/>
      <family val="2"/>
      <charset val="238"/>
    </font>
    <font>
      <b/>
      <sz val="9"/>
      <name val="Frutiger CE 45 Light"/>
      <charset val="238"/>
    </font>
    <font>
      <b/>
      <sz val="10"/>
      <name val="Arial"/>
      <family val="2"/>
      <charset val="238"/>
    </font>
    <font>
      <sz val="10"/>
      <name val="Frutiger CE 45 Light"/>
      <charset val="238"/>
    </font>
    <font>
      <sz val="9"/>
      <name val="Frutiger CE 45 Light"/>
      <charset val="238"/>
    </font>
    <font>
      <b/>
      <sz val="22"/>
      <name val="Frutiger CE 45 Light"/>
      <charset val="238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1" fillId="2" borderId="0" xfId="1" applyFill="1"/>
    <xf numFmtId="0" fontId="1" fillId="0" borderId="0" xfId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4" fontId="5" fillId="0" borderId="0" xfId="1" applyNumberFormat="1" applyFont="1" applyAlignment="1">
      <alignment horizontal="left"/>
    </xf>
    <xf numFmtId="0" fontId="6" fillId="2" borderId="0" xfId="1" applyFont="1" applyFill="1"/>
    <xf numFmtId="0" fontId="5" fillId="2" borderId="0" xfId="1" applyFont="1" applyFill="1"/>
    <xf numFmtId="0" fontId="1" fillId="4" borderId="1" xfId="1" applyFill="1" applyBorder="1"/>
    <xf numFmtId="0" fontId="1" fillId="0" borderId="2" xfId="1" applyBorder="1"/>
    <xf numFmtId="49" fontId="1" fillId="3" borderId="3" xfId="1" applyNumberFormat="1" applyFill="1" applyBorder="1"/>
    <xf numFmtId="0" fontId="1" fillId="0" borderId="4" xfId="1" applyBorder="1"/>
    <xf numFmtId="0" fontId="1" fillId="0" borderId="0" xfId="1" applyBorder="1"/>
    <xf numFmtId="0" fontId="1" fillId="0" borderId="5" xfId="1" applyBorder="1"/>
    <xf numFmtId="0" fontId="6" fillId="2" borderId="0" xfId="1" applyFont="1" applyFill="1" applyBorder="1"/>
    <xf numFmtId="0" fontId="5" fillId="2" borderId="0" xfId="1" applyFont="1" applyFill="1" applyBorder="1"/>
    <xf numFmtId="0" fontId="1" fillId="4" borderId="6" xfId="1" applyFill="1" applyBorder="1"/>
    <xf numFmtId="0" fontId="1" fillId="0" borderId="7" xfId="1" applyBorder="1"/>
    <xf numFmtId="0" fontId="1" fillId="4" borderId="8" xfId="1" applyFill="1" applyBorder="1"/>
    <xf numFmtId="0" fontId="5" fillId="0" borderId="0" xfId="1" applyFont="1" applyBorder="1"/>
    <xf numFmtId="49" fontId="5" fillId="0" borderId="0" xfId="1" applyNumberFormat="1" applyFont="1" applyBorder="1"/>
    <xf numFmtId="0" fontId="4" fillId="0" borderId="0" xfId="1" applyFont="1" applyBorder="1"/>
    <xf numFmtId="0" fontId="8" fillId="2" borderId="0" xfId="1" applyFont="1" applyFill="1"/>
    <xf numFmtId="0" fontId="9" fillId="0" borderId="0" xfId="1" applyFont="1"/>
    <xf numFmtId="0" fontId="10" fillId="0" borderId="0" xfId="1" applyFont="1" applyBorder="1"/>
    <xf numFmtId="0" fontId="10" fillId="0" borderId="0" xfId="1" applyFont="1"/>
    <xf numFmtId="0" fontId="8" fillId="0" borderId="0" xfId="1" applyFont="1"/>
    <xf numFmtId="0" fontId="8" fillId="0" borderId="0" xfId="1" applyFont="1" applyFill="1"/>
    <xf numFmtId="0" fontId="10" fillId="0" borderId="0" xfId="1" applyFont="1" applyFill="1" applyBorder="1"/>
    <xf numFmtId="0" fontId="10" fillId="0" borderId="0" xfId="1" applyFont="1" applyFill="1"/>
    <xf numFmtId="0" fontId="1" fillId="0" borderId="0" xfId="1" applyFill="1"/>
    <xf numFmtId="0" fontId="11" fillId="4" borderId="0" xfId="1" applyFont="1" applyFill="1"/>
    <xf numFmtId="0" fontId="1" fillId="2" borderId="9" xfId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" fillId="0" borderId="9" xfId="1" applyBorder="1" applyAlignment="1">
      <alignment horizontal="left"/>
    </xf>
    <xf numFmtId="0" fontId="1" fillId="0" borderId="9" xfId="1" applyBorder="1" applyAlignment="1">
      <alignment horizontal="center"/>
    </xf>
    <xf numFmtId="165" fontId="1" fillId="0" borderId="9" xfId="3" applyBorder="1"/>
    <xf numFmtId="165" fontId="11" fillId="0" borderId="9" xfId="3" applyFont="1" applyBorder="1" applyAlignment="1">
      <alignment horizontal="center" vertical="center" wrapText="1"/>
    </xf>
    <xf numFmtId="165" fontId="1" fillId="2" borderId="9" xfId="1" applyNumberFormat="1" applyFill="1" applyBorder="1"/>
    <xf numFmtId="9" fontId="1" fillId="2" borderId="9" xfId="1" applyNumberFormat="1" applyFill="1" applyBorder="1"/>
    <xf numFmtId="165" fontId="1" fillId="2" borderId="9" xfId="3" applyFill="1" applyBorder="1"/>
    <xf numFmtId="165" fontId="1" fillId="2" borderId="9" xfId="3" applyFill="1" applyBorder="1" applyAlignment="1">
      <alignment horizontal="center"/>
    </xf>
    <xf numFmtId="0" fontId="13" fillId="0" borderId="0" xfId="1" applyFont="1"/>
    <xf numFmtId="0" fontId="1" fillId="0" borderId="9" xfId="1" applyFont="1" applyBorder="1" applyAlignment="1">
      <alignment horizontal="left"/>
    </xf>
    <xf numFmtId="165" fontId="1" fillId="0" borderId="9" xfId="3" applyFill="1" applyBorder="1"/>
    <xf numFmtId="0" fontId="14" fillId="0" borderId="9" xfId="1" applyFont="1" applyBorder="1" applyAlignment="1">
      <alignment horizontal="center"/>
    </xf>
    <xf numFmtId="165" fontId="1" fillId="0" borderId="9" xfId="3" applyBorder="1" applyAlignment="1">
      <alignment horizontal="center"/>
    </xf>
    <xf numFmtId="0" fontId="1" fillId="2" borderId="9" xfId="1" applyFill="1" applyBorder="1"/>
    <xf numFmtId="0" fontId="1" fillId="0" borderId="0" xfId="1" applyAlignment="1">
      <alignment horizontal="center"/>
    </xf>
    <xf numFmtId="166" fontId="1" fillId="0" borderId="0" xfId="1" applyNumberFormat="1"/>
    <xf numFmtId="165" fontId="1" fillId="0" borderId="0" xfId="1" applyNumberFormat="1"/>
    <xf numFmtId="165" fontId="1" fillId="0" borderId="0" xfId="3"/>
    <xf numFmtId="165" fontId="15" fillId="2" borderId="10" xfId="3" applyFont="1" applyFill="1" applyBorder="1"/>
    <xf numFmtId="0" fontId="1" fillId="0" borderId="0" xfId="1" applyFont="1"/>
    <xf numFmtId="165" fontId="1" fillId="0" borderId="0" xfId="4" applyNumberFormat="1"/>
    <xf numFmtId="164" fontId="1" fillId="0" borderId="0" xfId="1" applyNumberFormat="1"/>
    <xf numFmtId="0" fontId="15" fillId="2" borderId="10" xfId="1" applyFont="1" applyFill="1" applyBorder="1"/>
    <xf numFmtId="0" fontId="12" fillId="2" borderId="10" xfId="1" applyFont="1" applyFill="1" applyBorder="1"/>
    <xf numFmtId="0" fontId="14" fillId="0" borderId="0" xfId="1" applyFont="1"/>
    <xf numFmtId="0" fontId="12" fillId="2" borderId="10" xfId="1" applyFont="1" applyFill="1" applyBorder="1" applyAlignment="1">
      <alignment horizontal="center"/>
    </xf>
    <xf numFmtId="165" fontId="15" fillId="0" borderId="10" xfId="3" applyFont="1" applyBorder="1"/>
    <xf numFmtId="165" fontId="16" fillId="2" borderId="10" xfId="3" applyFont="1" applyFill="1" applyBorder="1"/>
    <xf numFmtId="0" fontId="1" fillId="2" borderId="10" xfId="1" applyFill="1" applyBorder="1"/>
    <xf numFmtId="165" fontId="11" fillId="2" borderId="10" xfId="3" applyFont="1" applyFill="1" applyBorder="1" applyAlignment="1">
      <alignment horizontal="center" vertical="center" wrapText="1"/>
    </xf>
    <xf numFmtId="0" fontId="17" fillId="2" borderId="10" xfId="1" applyFont="1" applyFill="1" applyBorder="1"/>
    <xf numFmtId="0" fontId="15" fillId="2" borderId="0" xfId="1" applyFont="1" applyFill="1" applyBorder="1"/>
    <xf numFmtId="49" fontId="1" fillId="0" borderId="0" xfId="1" applyNumberFormat="1" applyAlignment="1"/>
    <xf numFmtId="0" fontId="1" fillId="0" borderId="0" xfId="1" applyFont="1" applyBorder="1" applyAlignment="1">
      <alignment horizontal="left"/>
    </xf>
    <xf numFmtId="4" fontId="1" fillId="0" borderId="0" xfId="1" applyNumberFormat="1"/>
    <xf numFmtId="0" fontId="1" fillId="5" borderId="9" xfId="1" applyFont="1" applyFill="1" applyBorder="1" applyAlignment="1">
      <alignment horizontal="left"/>
    </xf>
    <xf numFmtId="0" fontId="1" fillId="5" borderId="9" xfId="1" applyFont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0" xfId="1" applyFill="1"/>
    <xf numFmtId="4" fontId="18" fillId="0" borderId="0" xfId="1" applyNumberFormat="1" applyFont="1"/>
    <xf numFmtId="0" fontId="18" fillId="0" borderId="0" xfId="1" applyFont="1"/>
    <xf numFmtId="165" fontId="19" fillId="5" borderId="9" xfId="3" applyFont="1" applyFill="1" applyBorder="1"/>
    <xf numFmtId="165" fontId="19" fillId="0" borderId="9" xfId="3" applyFont="1" applyFill="1" applyBorder="1"/>
    <xf numFmtId="165" fontId="20" fillId="2" borderId="10" xfId="3" applyFont="1" applyFill="1" applyBorder="1"/>
    <xf numFmtId="165" fontId="20" fillId="0" borderId="10" xfId="3" applyFont="1" applyBorder="1"/>
    <xf numFmtId="165" fontId="21" fillId="2" borderId="10" xfId="3" applyFont="1" applyFill="1" applyBorder="1"/>
    <xf numFmtId="0" fontId="1" fillId="0" borderId="9" xfId="1" applyFill="1" applyBorder="1" applyAlignment="1">
      <alignment horizontal="left"/>
    </xf>
    <xf numFmtId="0" fontId="1" fillId="0" borderId="9" xfId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4" fontId="1" fillId="0" borderId="0" xfId="1" applyNumberFormat="1" applyFont="1"/>
    <xf numFmtId="0" fontId="2" fillId="3" borderId="0" xfId="2" applyFont="1" applyFill="1" applyAlignment="1" applyProtection="1">
      <alignment horizontal="left"/>
    </xf>
    <xf numFmtId="0" fontId="3" fillId="3" borderId="0" xfId="1" applyFont="1" applyFill="1" applyAlignment="1">
      <alignment horizontal="left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2" borderId="0" xfId="1" applyFont="1" applyFill="1" applyBorder="1" applyAlignment="1">
      <alignment horizontal="left" vertical="top" wrapText="1"/>
    </xf>
  </cellXfs>
  <cellStyles count="5">
    <cellStyle name="Dziesiętny 3" xfId="3" xr:uid="{00000000-0005-0000-0000-000000000000}"/>
    <cellStyle name="Hiperłącze" xfId="2" builtinId="8"/>
    <cellStyle name="Normalny" xfId="0" builtinId="0"/>
    <cellStyle name="Normalny 2 3" xfId="4" xr:uid="{00000000-0005-0000-0000-000003000000}"/>
    <cellStyle name="Normalny 3" xfId="1" xr:uid="{00000000-0005-0000-0000-00000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0</xdr:row>
      <xdr:rowOff>0</xdr:rowOff>
    </xdr:from>
    <xdr:to>
      <xdr:col>9</xdr:col>
      <xdr:colOff>617220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5C4D0-EACD-4304-90A6-CBE0C495B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685" y="0"/>
          <a:ext cx="26041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</xdr:row>
      <xdr:rowOff>104775</xdr:rowOff>
    </xdr:from>
    <xdr:to>
      <xdr:col>9</xdr:col>
      <xdr:colOff>500996</xdr:colOff>
      <xdr:row>8</xdr:row>
      <xdr:rowOff>114300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90A9190-B987-4EB8-9900-F48B6A34388C}"/>
            </a:ext>
          </a:extLst>
        </xdr:cNvPr>
        <xdr:cNvSpPr>
          <a:spLocks noChangeArrowheads="1"/>
        </xdr:cNvSpPr>
      </xdr:nvSpPr>
      <xdr:spPr bwMode="auto">
        <a:xfrm>
          <a:off x="10182225" y="590550"/>
          <a:ext cx="1329671" cy="819150"/>
        </a:xfrm>
        <a:prstGeom prst="ellipse">
          <a:avLst/>
        </a:prstGeom>
        <a:solidFill>
          <a:srgbClr val="FFFFFF"/>
        </a:solidFill>
        <a:ln w="762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endParaRPr lang="pl-PL" sz="1300" b="1" i="0" strike="noStrike">
            <a:solidFill>
              <a:srgbClr val="FF0000"/>
            </a:solidFill>
            <a:latin typeface="Frutiger CE 45 Light"/>
          </a:endParaRPr>
        </a:p>
        <a:p>
          <a:pPr algn="ctr" rtl="0">
            <a:defRPr sz="1000"/>
          </a:pPr>
          <a:endParaRPr lang="pl-PL" sz="1300" b="1" i="0" strike="noStrike">
            <a:solidFill>
              <a:srgbClr val="FF0000"/>
            </a:solidFill>
            <a:latin typeface="Frutiger CE 45 Ligh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luban\Moje%20dokumenty\Klient\2005\Biesterfeld\Polska\A1\BiesterfeldPolska_31.12.2005_leadschedule_p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ASEWARE%20SYNCHRONIZED%20COPIES\PL_000002165_AA_2018_RDO%20(SYNC)\RDO.leadschedule_ZASADNICZ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aseware%20synchronized%20copies\pl_000001378_%20aa_2016_develeyimm%20(sync)\DI_Sprawozdanie%20finansowe%20i%20z%20dzia&#322;alno&#347;ci_31_12_201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ASEWARE%20SYNCHRONIZED%20COPIES\PL_000002165_AA_2018_RDO%20(SYNC)\Bilans%20i%20Rz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"/>
      <sheetName val="komentarze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</sheetNames>
    <sheetDataSet>
      <sheetData sheetId="0">
        <row r="11">
          <cell r="B11" t="str">
            <v>Biesterfeld Polska Sp.z o.o.</v>
          </cell>
        </row>
        <row r="12">
          <cell r="B12" t="str">
            <v>31.12.2005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GA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decode"/>
      <sheetName val="komentarze"/>
    </sheetNames>
    <sheetDataSet>
      <sheetData sheetId="0"/>
      <sheetData sheetId="1">
        <row r="11">
          <cell r="B11" t="str">
            <v>Rhenus Data Office Sp. z o.o.</v>
          </cell>
        </row>
        <row r="12">
          <cell r="B12">
            <v>43465</v>
          </cell>
        </row>
        <row r="13">
          <cell r="B13" t="str">
            <v>KIM</v>
          </cell>
        </row>
        <row r="14">
          <cell r="B14">
            <v>43116</v>
          </cell>
        </row>
        <row r="15">
          <cell r="B15"/>
        </row>
        <row r="16">
          <cell r="B1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Ewidencja analityczna jest zgodna z ewidencją syntetyczną.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kazówki"/>
      <sheetName val="GA"/>
      <sheetName val="spis treści"/>
      <sheetName val="Wprowadzenie"/>
      <sheetName val="Bilans"/>
      <sheetName val="RZiS Por."/>
      <sheetName val="RZiS Kal.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"/>
      <sheetName val="nota 1.3-1.10"/>
      <sheetName val="nota 1.11"/>
      <sheetName val="nota 1.12-1.13"/>
      <sheetName val="nota 1.14"/>
      <sheetName val="nota 1.15"/>
      <sheetName val="nota 1.16-1.17"/>
      <sheetName val="nota 2"/>
      <sheetName val="nota 3"/>
      <sheetName val="nota 5"/>
      <sheetName val="nota 6"/>
      <sheetName val="nota 7"/>
      <sheetName val="nota 8"/>
      <sheetName val="nota 9, 10"/>
      <sheetName val="SPRAWOZDANIE"/>
      <sheetName val="SPRAWOZDANIE S.A."/>
      <sheetName val="n"/>
    </sheetNames>
    <sheetDataSet>
      <sheetData sheetId="0"/>
      <sheetData sheetId="1">
        <row r="14">
          <cell r="D14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kalk"/>
      <sheetName val="aktywa"/>
      <sheetName val="pasywa"/>
      <sheetName val="rzis"/>
      <sheetName val="ustawienia"/>
    </sheetNames>
    <sheetDataSet>
      <sheetData sheetId="0"/>
      <sheetData sheetId="1"/>
      <sheetData sheetId="2">
        <row r="58">
          <cell r="I58">
            <v>345066</v>
          </cell>
        </row>
      </sheetData>
      <sheetData sheetId="3">
        <row r="27">
          <cell r="I27">
            <v>0</v>
          </cell>
        </row>
      </sheetData>
      <sheetData sheetId="4">
        <row r="74">
          <cell r="G74">
            <v>5260781.629999999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4BE2-2805-41B1-8D58-CAA8C935D250}">
  <sheetPr codeName="Arkusz1">
    <tabColor rgb="FFFFFF00"/>
    <pageSetUpPr fitToPage="1"/>
  </sheetPr>
  <dimension ref="A4:S89"/>
  <sheetViews>
    <sheetView tabSelected="1" topLeftCell="A9" zoomScaleNormal="100" workbookViewId="0">
      <selection activeCell="F24" sqref="F24"/>
    </sheetView>
  </sheetViews>
  <sheetFormatPr defaultRowHeight="12.75"/>
  <cols>
    <col min="1" max="1" width="41.85546875" style="2" customWidth="1"/>
    <col min="2" max="2" width="20.5703125" style="2" customWidth="1"/>
    <col min="3" max="3" width="22.28515625" style="2" customWidth="1"/>
    <col min="4" max="4" width="22.85546875" style="2" customWidth="1"/>
    <col min="5" max="5" width="19.85546875" style="2" hidden="1" customWidth="1"/>
    <col min="6" max="6" width="14.5703125" style="2" customWidth="1"/>
    <col min="7" max="7" width="10.5703125" style="2" customWidth="1"/>
    <col min="8" max="8" width="18.28515625" style="2" customWidth="1"/>
    <col min="9" max="9" width="16.5703125" style="2" customWidth="1"/>
    <col min="10" max="10" width="5.140625" style="3" customWidth="1"/>
    <col min="11" max="11" width="13.28515625" style="2" customWidth="1"/>
    <col min="12" max="12" width="9.7109375" style="2" bestFit="1" customWidth="1"/>
    <col min="13" max="13" width="13.140625" style="2" bestFit="1" customWidth="1"/>
    <col min="14" max="16" width="9.140625" style="2"/>
    <col min="17" max="17" width="14.5703125" style="2" customWidth="1"/>
    <col min="18" max="256" width="9.140625" style="2"/>
    <col min="257" max="257" width="41.85546875" style="2" customWidth="1"/>
    <col min="258" max="258" width="20.5703125" style="2" customWidth="1"/>
    <col min="259" max="259" width="22.28515625" style="2" customWidth="1"/>
    <col min="260" max="260" width="22.85546875" style="2" customWidth="1"/>
    <col min="261" max="261" width="0" style="2" hidden="1" customWidth="1"/>
    <col min="262" max="262" width="14.5703125" style="2" customWidth="1"/>
    <col min="263" max="263" width="10.5703125" style="2" customWidth="1"/>
    <col min="264" max="264" width="18.28515625" style="2" customWidth="1"/>
    <col min="265" max="265" width="16.5703125" style="2" customWidth="1"/>
    <col min="266" max="266" width="11.85546875" style="2" customWidth="1"/>
    <col min="267" max="267" width="11.42578125" style="2" customWidth="1"/>
    <col min="268" max="512" width="9.140625" style="2"/>
    <col min="513" max="513" width="41.85546875" style="2" customWidth="1"/>
    <col min="514" max="514" width="20.5703125" style="2" customWidth="1"/>
    <col min="515" max="515" width="22.28515625" style="2" customWidth="1"/>
    <col min="516" max="516" width="22.85546875" style="2" customWidth="1"/>
    <col min="517" max="517" width="0" style="2" hidden="1" customWidth="1"/>
    <col min="518" max="518" width="14.5703125" style="2" customWidth="1"/>
    <col min="519" max="519" width="10.5703125" style="2" customWidth="1"/>
    <col min="520" max="520" width="18.28515625" style="2" customWidth="1"/>
    <col min="521" max="521" width="16.5703125" style="2" customWidth="1"/>
    <col min="522" max="522" width="11.85546875" style="2" customWidth="1"/>
    <col min="523" max="523" width="11.42578125" style="2" customWidth="1"/>
    <col min="524" max="768" width="9.140625" style="2"/>
    <col min="769" max="769" width="41.85546875" style="2" customWidth="1"/>
    <col min="770" max="770" width="20.5703125" style="2" customWidth="1"/>
    <col min="771" max="771" width="22.28515625" style="2" customWidth="1"/>
    <col min="772" max="772" width="22.85546875" style="2" customWidth="1"/>
    <col min="773" max="773" width="0" style="2" hidden="1" customWidth="1"/>
    <col min="774" max="774" width="14.5703125" style="2" customWidth="1"/>
    <col min="775" max="775" width="10.5703125" style="2" customWidth="1"/>
    <col min="776" max="776" width="18.28515625" style="2" customWidth="1"/>
    <col min="777" max="777" width="16.5703125" style="2" customWidth="1"/>
    <col min="778" max="778" width="11.85546875" style="2" customWidth="1"/>
    <col min="779" max="779" width="11.42578125" style="2" customWidth="1"/>
    <col min="780" max="1024" width="9.140625" style="2"/>
    <col min="1025" max="1025" width="41.85546875" style="2" customWidth="1"/>
    <col min="1026" max="1026" width="20.5703125" style="2" customWidth="1"/>
    <col min="1027" max="1027" width="22.28515625" style="2" customWidth="1"/>
    <col min="1028" max="1028" width="22.85546875" style="2" customWidth="1"/>
    <col min="1029" max="1029" width="0" style="2" hidden="1" customWidth="1"/>
    <col min="1030" max="1030" width="14.5703125" style="2" customWidth="1"/>
    <col min="1031" max="1031" width="10.5703125" style="2" customWidth="1"/>
    <col min="1032" max="1032" width="18.28515625" style="2" customWidth="1"/>
    <col min="1033" max="1033" width="16.5703125" style="2" customWidth="1"/>
    <col min="1034" max="1034" width="11.85546875" style="2" customWidth="1"/>
    <col min="1035" max="1035" width="11.42578125" style="2" customWidth="1"/>
    <col min="1036" max="1280" width="9.140625" style="2"/>
    <col min="1281" max="1281" width="41.85546875" style="2" customWidth="1"/>
    <col min="1282" max="1282" width="20.5703125" style="2" customWidth="1"/>
    <col min="1283" max="1283" width="22.28515625" style="2" customWidth="1"/>
    <col min="1284" max="1284" width="22.85546875" style="2" customWidth="1"/>
    <col min="1285" max="1285" width="0" style="2" hidden="1" customWidth="1"/>
    <col min="1286" max="1286" width="14.5703125" style="2" customWidth="1"/>
    <col min="1287" max="1287" width="10.5703125" style="2" customWidth="1"/>
    <col min="1288" max="1288" width="18.28515625" style="2" customWidth="1"/>
    <col min="1289" max="1289" width="16.5703125" style="2" customWidth="1"/>
    <col min="1290" max="1290" width="11.85546875" style="2" customWidth="1"/>
    <col min="1291" max="1291" width="11.42578125" style="2" customWidth="1"/>
    <col min="1292" max="1536" width="9.140625" style="2"/>
    <col min="1537" max="1537" width="41.85546875" style="2" customWidth="1"/>
    <col min="1538" max="1538" width="20.5703125" style="2" customWidth="1"/>
    <col min="1539" max="1539" width="22.28515625" style="2" customWidth="1"/>
    <col min="1540" max="1540" width="22.85546875" style="2" customWidth="1"/>
    <col min="1541" max="1541" width="0" style="2" hidden="1" customWidth="1"/>
    <col min="1542" max="1542" width="14.5703125" style="2" customWidth="1"/>
    <col min="1543" max="1543" width="10.5703125" style="2" customWidth="1"/>
    <col min="1544" max="1544" width="18.28515625" style="2" customWidth="1"/>
    <col min="1545" max="1545" width="16.5703125" style="2" customWidth="1"/>
    <col min="1546" max="1546" width="11.85546875" style="2" customWidth="1"/>
    <col min="1547" max="1547" width="11.42578125" style="2" customWidth="1"/>
    <col min="1548" max="1792" width="9.140625" style="2"/>
    <col min="1793" max="1793" width="41.85546875" style="2" customWidth="1"/>
    <col min="1794" max="1794" width="20.5703125" style="2" customWidth="1"/>
    <col min="1795" max="1795" width="22.28515625" style="2" customWidth="1"/>
    <col min="1796" max="1796" width="22.85546875" style="2" customWidth="1"/>
    <col min="1797" max="1797" width="0" style="2" hidden="1" customWidth="1"/>
    <col min="1798" max="1798" width="14.5703125" style="2" customWidth="1"/>
    <col min="1799" max="1799" width="10.5703125" style="2" customWidth="1"/>
    <col min="1800" max="1800" width="18.28515625" style="2" customWidth="1"/>
    <col min="1801" max="1801" width="16.5703125" style="2" customWidth="1"/>
    <col min="1802" max="1802" width="11.85546875" style="2" customWidth="1"/>
    <col min="1803" max="1803" width="11.42578125" style="2" customWidth="1"/>
    <col min="1804" max="2048" width="9.140625" style="2"/>
    <col min="2049" max="2049" width="41.85546875" style="2" customWidth="1"/>
    <col min="2050" max="2050" width="20.5703125" style="2" customWidth="1"/>
    <col min="2051" max="2051" width="22.28515625" style="2" customWidth="1"/>
    <col min="2052" max="2052" width="22.85546875" style="2" customWidth="1"/>
    <col min="2053" max="2053" width="0" style="2" hidden="1" customWidth="1"/>
    <col min="2054" max="2054" width="14.5703125" style="2" customWidth="1"/>
    <col min="2055" max="2055" width="10.5703125" style="2" customWidth="1"/>
    <col min="2056" max="2056" width="18.28515625" style="2" customWidth="1"/>
    <col min="2057" max="2057" width="16.5703125" style="2" customWidth="1"/>
    <col min="2058" max="2058" width="11.85546875" style="2" customWidth="1"/>
    <col min="2059" max="2059" width="11.42578125" style="2" customWidth="1"/>
    <col min="2060" max="2304" width="9.140625" style="2"/>
    <col min="2305" max="2305" width="41.85546875" style="2" customWidth="1"/>
    <col min="2306" max="2306" width="20.5703125" style="2" customWidth="1"/>
    <col min="2307" max="2307" width="22.28515625" style="2" customWidth="1"/>
    <col min="2308" max="2308" width="22.85546875" style="2" customWidth="1"/>
    <col min="2309" max="2309" width="0" style="2" hidden="1" customWidth="1"/>
    <col min="2310" max="2310" width="14.5703125" style="2" customWidth="1"/>
    <col min="2311" max="2311" width="10.5703125" style="2" customWidth="1"/>
    <col min="2312" max="2312" width="18.28515625" style="2" customWidth="1"/>
    <col min="2313" max="2313" width="16.5703125" style="2" customWidth="1"/>
    <col min="2314" max="2314" width="11.85546875" style="2" customWidth="1"/>
    <col min="2315" max="2315" width="11.42578125" style="2" customWidth="1"/>
    <col min="2316" max="2560" width="9.140625" style="2"/>
    <col min="2561" max="2561" width="41.85546875" style="2" customWidth="1"/>
    <col min="2562" max="2562" width="20.5703125" style="2" customWidth="1"/>
    <col min="2563" max="2563" width="22.28515625" style="2" customWidth="1"/>
    <col min="2564" max="2564" width="22.85546875" style="2" customWidth="1"/>
    <col min="2565" max="2565" width="0" style="2" hidden="1" customWidth="1"/>
    <col min="2566" max="2566" width="14.5703125" style="2" customWidth="1"/>
    <col min="2567" max="2567" width="10.5703125" style="2" customWidth="1"/>
    <col min="2568" max="2568" width="18.28515625" style="2" customWidth="1"/>
    <col min="2569" max="2569" width="16.5703125" style="2" customWidth="1"/>
    <col min="2570" max="2570" width="11.85546875" style="2" customWidth="1"/>
    <col min="2571" max="2571" width="11.42578125" style="2" customWidth="1"/>
    <col min="2572" max="2816" width="9.140625" style="2"/>
    <col min="2817" max="2817" width="41.85546875" style="2" customWidth="1"/>
    <col min="2818" max="2818" width="20.5703125" style="2" customWidth="1"/>
    <col min="2819" max="2819" width="22.28515625" style="2" customWidth="1"/>
    <col min="2820" max="2820" width="22.85546875" style="2" customWidth="1"/>
    <col min="2821" max="2821" width="0" style="2" hidden="1" customWidth="1"/>
    <col min="2822" max="2822" width="14.5703125" style="2" customWidth="1"/>
    <col min="2823" max="2823" width="10.5703125" style="2" customWidth="1"/>
    <col min="2824" max="2824" width="18.28515625" style="2" customWidth="1"/>
    <col min="2825" max="2825" width="16.5703125" style="2" customWidth="1"/>
    <col min="2826" max="2826" width="11.85546875" style="2" customWidth="1"/>
    <col min="2827" max="2827" width="11.42578125" style="2" customWidth="1"/>
    <col min="2828" max="3072" width="9.140625" style="2"/>
    <col min="3073" max="3073" width="41.85546875" style="2" customWidth="1"/>
    <col min="3074" max="3074" width="20.5703125" style="2" customWidth="1"/>
    <col min="3075" max="3075" width="22.28515625" style="2" customWidth="1"/>
    <col min="3076" max="3076" width="22.85546875" style="2" customWidth="1"/>
    <col min="3077" max="3077" width="0" style="2" hidden="1" customWidth="1"/>
    <col min="3078" max="3078" width="14.5703125" style="2" customWidth="1"/>
    <col min="3079" max="3079" width="10.5703125" style="2" customWidth="1"/>
    <col min="3080" max="3080" width="18.28515625" style="2" customWidth="1"/>
    <col min="3081" max="3081" width="16.5703125" style="2" customWidth="1"/>
    <col min="3082" max="3082" width="11.85546875" style="2" customWidth="1"/>
    <col min="3083" max="3083" width="11.42578125" style="2" customWidth="1"/>
    <col min="3084" max="3328" width="9.140625" style="2"/>
    <col min="3329" max="3329" width="41.85546875" style="2" customWidth="1"/>
    <col min="3330" max="3330" width="20.5703125" style="2" customWidth="1"/>
    <col min="3331" max="3331" width="22.28515625" style="2" customWidth="1"/>
    <col min="3332" max="3332" width="22.85546875" style="2" customWidth="1"/>
    <col min="3333" max="3333" width="0" style="2" hidden="1" customWidth="1"/>
    <col min="3334" max="3334" width="14.5703125" style="2" customWidth="1"/>
    <col min="3335" max="3335" width="10.5703125" style="2" customWidth="1"/>
    <col min="3336" max="3336" width="18.28515625" style="2" customWidth="1"/>
    <col min="3337" max="3337" width="16.5703125" style="2" customWidth="1"/>
    <col min="3338" max="3338" width="11.85546875" style="2" customWidth="1"/>
    <col min="3339" max="3339" width="11.42578125" style="2" customWidth="1"/>
    <col min="3340" max="3584" width="9.140625" style="2"/>
    <col min="3585" max="3585" width="41.85546875" style="2" customWidth="1"/>
    <col min="3586" max="3586" width="20.5703125" style="2" customWidth="1"/>
    <col min="3587" max="3587" width="22.28515625" style="2" customWidth="1"/>
    <col min="3588" max="3588" width="22.85546875" style="2" customWidth="1"/>
    <col min="3589" max="3589" width="0" style="2" hidden="1" customWidth="1"/>
    <col min="3590" max="3590" width="14.5703125" style="2" customWidth="1"/>
    <col min="3591" max="3591" width="10.5703125" style="2" customWidth="1"/>
    <col min="3592" max="3592" width="18.28515625" style="2" customWidth="1"/>
    <col min="3593" max="3593" width="16.5703125" style="2" customWidth="1"/>
    <col min="3594" max="3594" width="11.85546875" style="2" customWidth="1"/>
    <col min="3595" max="3595" width="11.42578125" style="2" customWidth="1"/>
    <col min="3596" max="3840" width="9.140625" style="2"/>
    <col min="3841" max="3841" width="41.85546875" style="2" customWidth="1"/>
    <col min="3842" max="3842" width="20.5703125" style="2" customWidth="1"/>
    <col min="3843" max="3843" width="22.28515625" style="2" customWidth="1"/>
    <col min="3844" max="3844" width="22.85546875" style="2" customWidth="1"/>
    <col min="3845" max="3845" width="0" style="2" hidden="1" customWidth="1"/>
    <col min="3846" max="3846" width="14.5703125" style="2" customWidth="1"/>
    <col min="3847" max="3847" width="10.5703125" style="2" customWidth="1"/>
    <col min="3848" max="3848" width="18.28515625" style="2" customWidth="1"/>
    <col min="3849" max="3849" width="16.5703125" style="2" customWidth="1"/>
    <col min="3850" max="3850" width="11.85546875" style="2" customWidth="1"/>
    <col min="3851" max="3851" width="11.42578125" style="2" customWidth="1"/>
    <col min="3852" max="4096" width="9.140625" style="2"/>
    <col min="4097" max="4097" width="41.85546875" style="2" customWidth="1"/>
    <col min="4098" max="4098" width="20.5703125" style="2" customWidth="1"/>
    <col min="4099" max="4099" width="22.28515625" style="2" customWidth="1"/>
    <col min="4100" max="4100" width="22.85546875" style="2" customWidth="1"/>
    <col min="4101" max="4101" width="0" style="2" hidden="1" customWidth="1"/>
    <col min="4102" max="4102" width="14.5703125" style="2" customWidth="1"/>
    <col min="4103" max="4103" width="10.5703125" style="2" customWidth="1"/>
    <col min="4104" max="4104" width="18.28515625" style="2" customWidth="1"/>
    <col min="4105" max="4105" width="16.5703125" style="2" customWidth="1"/>
    <col min="4106" max="4106" width="11.85546875" style="2" customWidth="1"/>
    <col min="4107" max="4107" width="11.42578125" style="2" customWidth="1"/>
    <col min="4108" max="4352" width="9.140625" style="2"/>
    <col min="4353" max="4353" width="41.85546875" style="2" customWidth="1"/>
    <col min="4354" max="4354" width="20.5703125" style="2" customWidth="1"/>
    <col min="4355" max="4355" width="22.28515625" style="2" customWidth="1"/>
    <col min="4356" max="4356" width="22.85546875" style="2" customWidth="1"/>
    <col min="4357" max="4357" width="0" style="2" hidden="1" customWidth="1"/>
    <col min="4358" max="4358" width="14.5703125" style="2" customWidth="1"/>
    <col min="4359" max="4359" width="10.5703125" style="2" customWidth="1"/>
    <col min="4360" max="4360" width="18.28515625" style="2" customWidth="1"/>
    <col min="4361" max="4361" width="16.5703125" style="2" customWidth="1"/>
    <col min="4362" max="4362" width="11.85546875" style="2" customWidth="1"/>
    <col min="4363" max="4363" width="11.42578125" style="2" customWidth="1"/>
    <col min="4364" max="4608" width="9.140625" style="2"/>
    <col min="4609" max="4609" width="41.85546875" style="2" customWidth="1"/>
    <col min="4610" max="4610" width="20.5703125" style="2" customWidth="1"/>
    <col min="4611" max="4611" width="22.28515625" style="2" customWidth="1"/>
    <col min="4612" max="4612" width="22.85546875" style="2" customWidth="1"/>
    <col min="4613" max="4613" width="0" style="2" hidden="1" customWidth="1"/>
    <col min="4614" max="4614" width="14.5703125" style="2" customWidth="1"/>
    <col min="4615" max="4615" width="10.5703125" style="2" customWidth="1"/>
    <col min="4616" max="4616" width="18.28515625" style="2" customWidth="1"/>
    <col min="4617" max="4617" width="16.5703125" style="2" customWidth="1"/>
    <col min="4618" max="4618" width="11.85546875" style="2" customWidth="1"/>
    <col min="4619" max="4619" width="11.42578125" style="2" customWidth="1"/>
    <col min="4620" max="4864" width="9.140625" style="2"/>
    <col min="4865" max="4865" width="41.85546875" style="2" customWidth="1"/>
    <col min="4866" max="4866" width="20.5703125" style="2" customWidth="1"/>
    <col min="4867" max="4867" width="22.28515625" style="2" customWidth="1"/>
    <col min="4868" max="4868" width="22.85546875" style="2" customWidth="1"/>
    <col min="4869" max="4869" width="0" style="2" hidden="1" customWidth="1"/>
    <col min="4870" max="4870" width="14.5703125" style="2" customWidth="1"/>
    <col min="4871" max="4871" width="10.5703125" style="2" customWidth="1"/>
    <col min="4872" max="4872" width="18.28515625" style="2" customWidth="1"/>
    <col min="4873" max="4873" width="16.5703125" style="2" customWidth="1"/>
    <col min="4874" max="4874" width="11.85546875" style="2" customWidth="1"/>
    <col min="4875" max="4875" width="11.42578125" style="2" customWidth="1"/>
    <col min="4876" max="5120" width="9.140625" style="2"/>
    <col min="5121" max="5121" width="41.85546875" style="2" customWidth="1"/>
    <col min="5122" max="5122" width="20.5703125" style="2" customWidth="1"/>
    <col min="5123" max="5123" width="22.28515625" style="2" customWidth="1"/>
    <col min="5124" max="5124" width="22.85546875" style="2" customWidth="1"/>
    <col min="5125" max="5125" width="0" style="2" hidden="1" customWidth="1"/>
    <col min="5126" max="5126" width="14.5703125" style="2" customWidth="1"/>
    <col min="5127" max="5127" width="10.5703125" style="2" customWidth="1"/>
    <col min="5128" max="5128" width="18.28515625" style="2" customWidth="1"/>
    <col min="5129" max="5129" width="16.5703125" style="2" customWidth="1"/>
    <col min="5130" max="5130" width="11.85546875" style="2" customWidth="1"/>
    <col min="5131" max="5131" width="11.42578125" style="2" customWidth="1"/>
    <col min="5132" max="5376" width="9.140625" style="2"/>
    <col min="5377" max="5377" width="41.85546875" style="2" customWidth="1"/>
    <col min="5378" max="5378" width="20.5703125" style="2" customWidth="1"/>
    <col min="5379" max="5379" width="22.28515625" style="2" customWidth="1"/>
    <col min="5380" max="5380" width="22.85546875" style="2" customWidth="1"/>
    <col min="5381" max="5381" width="0" style="2" hidden="1" customWidth="1"/>
    <col min="5382" max="5382" width="14.5703125" style="2" customWidth="1"/>
    <col min="5383" max="5383" width="10.5703125" style="2" customWidth="1"/>
    <col min="5384" max="5384" width="18.28515625" style="2" customWidth="1"/>
    <col min="5385" max="5385" width="16.5703125" style="2" customWidth="1"/>
    <col min="5386" max="5386" width="11.85546875" style="2" customWidth="1"/>
    <col min="5387" max="5387" width="11.42578125" style="2" customWidth="1"/>
    <col min="5388" max="5632" width="9.140625" style="2"/>
    <col min="5633" max="5633" width="41.85546875" style="2" customWidth="1"/>
    <col min="5634" max="5634" width="20.5703125" style="2" customWidth="1"/>
    <col min="5635" max="5635" width="22.28515625" style="2" customWidth="1"/>
    <col min="5636" max="5636" width="22.85546875" style="2" customWidth="1"/>
    <col min="5637" max="5637" width="0" style="2" hidden="1" customWidth="1"/>
    <col min="5638" max="5638" width="14.5703125" style="2" customWidth="1"/>
    <col min="5639" max="5639" width="10.5703125" style="2" customWidth="1"/>
    <col min="5640" max="5640" width="18.28515625" style="2" customWidth="1"/>
    <col min="5641" max="5641" width="16.5703125" style="2" customWidth="1"/>
    <col min="5642" max="5642" width="11.85546875" style="2" customWidth="1"/>
    <col min="5643" max="5643" width="11.42578125" style="2" customWidth="1"/>
    <col min="5644" max="5888" width="9.140625" style="2"/>
    <col min="5889" max="5889" width="41.85546875" style="2" customWidth="1"/>
    <col min="5890" max="5890" width="20.5703125" style="2" customWidth="1"/>
    <col min="5891" max="5891" width="22.28515625" style="2" customWidth="1"/>
    <col min="5892" max="5892" width="22.85546875" style="2" customWidth="1"/>
    <col min="5893" max="5893" width="0" style="2" hidden="1" customWidth="1"/>
    <col min="5894" max="5894" width="14.5703125" style="2" customWidth="1"/>
    <col min="5895" max="5895" width="10.5703125" style="2" customWidth="1"/>
    <col min="5896" max="5896" width="18.28515625" style="2" customWidth="1"/>
    <col min="5897" max="5897" width="16.5703125" style="2" customWidth="1"/>
    <col min="5898" max="5898" width="11.85546875" style="2" customWidth="1"/>
    <col min="5899" max="5899" width="11.42578125" style="2" customWidth="1"/>
    <col min="5900" max="6144" width="9.140625" style="2"/>
    <col min="6145" max="6145" width="41.85546875" style="2" customWidth="1"/>
    <col min="6146" max="6146" width="20.5703125" style="2" customWidth="1"/>
    <col min="6147" max="6147" width="22.28515625" style="2" customWidth="1"/>
    <col min="6148" max="6148" width="22.85546875" style="2" customWidth="1"/>
    <col min="6149" max="6149" width="0" style="2" hidden="1" customWidth="1"/>
    <col min="6150" max="6150" width="14.5703125" style="2" customWidth="1"/>
    <col min="6151" max="6151" width="10.5703125" style="2" customWidth="1"/>
    <col min="6152" max="6152" width="18.28515625" style="2" customWidth="1"/>
    <col min="6153" max="6153" width="16.5703125" style="2" customWidth="1"/>
    <col min="6154" max="6154" width="11.85546875" style="2" customWidth="1"/>
    <col min="6155" max="6155" width="11.42578125" style="2" customWidth="1"/>
    <col min="6156" max="6400" width="9.140625" style="2"/>
    <col min="6401" max="6401" width="41.85546875" style="2" customWidth="1"/>
    <col min="6402" max="6402" width="20.5703125" style="2" customWidth="1"/>
    <col min="6403" max="6403" width="22.28515625" style="2" customWidth="1"/>
    <col min="6404" max="6404" width="22.85546875" style="2" customWidth="1"/>
    <col min="6405" max="6405" width="0" style="2" hidden="1" customWidth="1"/>
    <col min="6406" max="6406" width="14.5703125" style="2" customWidth="1"/>
    <col min="6407" max="6407" width="10.5703125" style="2" customWidth="1"/>
    <col min="6408" max="6408" width="18.28515625" style="2" customWidth="1"/>
    <col min="6409" max="6409" width="16.5703125" style="2" customWidth="1"/>
    <col min="6410" max="6410" width="11.85546875" style="2" customWidth="1"/>
    <col min="6411" max="6411" width="11.42578125" style="2" customWidth="1"/>
    <col min="6412" max="6656" width="9.140625" style="2"/>
    <col min="6657" max="6657" width="41.85546875" style="2" customWidth="1"/>
    <col min="6658" max="6658" width="20.5703125" style="2" customWidth="1"/>
    <col min="6659" max="6659" width="22.28515625" style="2" customWidth="1"/>
    <col min="6660" max="6660" width="22.85546875" style="2" customWidth="1"/>
    <col min="6661" max="6661" width="0" style="2" hidden="1" customWidth="1"/>
    <col min="6662" max="6662" width="14.5703125" style="2" customWidth="1"/>
    <col min="6663" max="6663" width="10.5703125" style="2" customWidth="1"/>
    <col min="6664" max="6664" width="18.28515625" style="2" customWidth="1"/>
    <col min="6665" max="6665" width="16.5703125" style="2" customWidth="1"/>
    <col min="6666" max="6666" width="11.85546875" style="2" customWidth="1"/>
    <col min="6667" max="6667" width="11.42578125" style="2" customWidth="1"/>
    <col min="6668" max="6912" width="9.140625" style="2"/>
    <col min="6913" max="6913" width="41.85546875" style="2" customWidth="1"/>
    <col min="6914" max="6914" width="20.5703125" style="2" customWidth="1"/>
    <col min="6915" max="6915" width="22.28515625" style="2" customWidth="1"/>
    <col min="6916" max="6916" width="22.85546875" style="2" customWidth="1"/>
    <col min="6917" max="6917" width="0" style="2" hidden="1" customWidth="1"/>
    <col min="6918" max="6918" width="14.5703125" style="2" customWidth="1"/>
    <col min="6919" max="6919" width="10.5703125" style="2" customWidth="1"/>
    <col min="6920" max="6920" width="18.28515625" style="2" customWidth="1"/>
    <col min="6921" max="6921" width="16.5703125" style="2" customWidth="1"/>
    <col min="6922" max="6922" width="11.85546875" style="2" customWidth="1"/>
    <col min="6923" max="6923" width="11.42578125" style="2" customWidth="1"/>
    <col min="6924" max="7168" width="9.140625" style="2"/>
    <col min="7169" max="7169" width="41.85546875" style="2" customWidth="1"/>
    <col min="7170" max="7170" width="20.5703125" style="2" customWidth="1"/>
    <col min="7171" max="7171" width="22.28515625" style="2" customWidth="1"/>
    <col min="7172" max="7172" width="22.85546875" style="2" customWidth="1"/>
    <col min="7173" max="7173" width="0" style="2" hidden="1" customWidth="1"/>
    <col min="7174" max="7174" width="14.5703125" style="2" customWidth="1"/>
    <col min="7175" max="7175" width="10.5703125" style="2" customWidth="1"/>
    <col min="7176" max="7176" width="18.28515625" style="2" customWidth="1"/>
    <col min="7177" max="7177" width="16.5703125" style="2" customWidth="1"/>
    <col min="7178" max="7178" width="11.85546875" style="2" customWidth="1"/>
    <col min="7179" max="7179" width="11.42578125" style="2" customWidth="1"/>
    <col min="7180" max="7424" width="9.140625" style="2"/>
    <col min="7425" max="7425" width="41.85546875" style="2" customWidth="1"/>
    <col min="7426" max="7426" width="20.5703125" style="2" customWidth="1"/>
    <col min="7427" max="7427" width="22.28515625" style="2" customWidth="1"/>
    <col min="7428" max="7428" width="22.85546875" style="2" customWidth="1"/>
    <col min="7429" max="7429" width="0" style="2" hidden="1" customWidth="1"/>
    <col min="7430" max="7430" width="14.5703125" style="2" customWidth="1"/>
    <col min="7431" max="7431" width="10.5703125" style="2" customWidth="1"/>
    <col min="7432" max="7432" width="18.28515625" style="2" customWidth="1"/>
    <col min="7433" max="7433" width="16.5703125" style="2" customWidth="1"/>
    <col min="7434" max="7434" width="11.85546875" style="2" customWidth="1"/>
    <col min="7435" max="7435" width="11.42578125" style="2" customWidth="1"/>
    <col min="7436" max="7680" width="9.140625" style="2"/>
    <col min="7681" max="7681" width="41.85546875" style="2" customWidth="1"/>
    <col min="7682" max="7682" width="20.5703125" style="2" customWidth="1"/>
    <col min="7683" max="7683" width="22.28515625" style="2" customWidth="1"/>
    <col min="7684" max="7684" width="22.85546875" style="2" customWidth="1"/>
    <col min="7685" max="7685" width="0" style="2" hidden="1" customWidth="1"/>
    <col min="7686" max="7686" width="14.5703125" style="2" customWidth="1"/>
    <col min="7687" max="7687" width="10.5703125" style="2" customWidth="1"/>
    <col min="7688" max="7688" width="18.28515625" style="2" customWidth="1"/>
    <col min="7689" max="7689" width="16.5703125" style="2" customWidth="1"/>
    <col min="7690" max="7690" width="11.85546875" style="2" customWidth="1"/>
    <col min="7691" max="7691" width="11.42578125" style="2" customWidth="1"/>
    <col min="7692" max="7936" width="9.140625" style="2"/>
    <col min="7937" max="7937" width="41.85546875" style="2" customWidth="1"/>
    <col min="7938" max="7938" width="20.5703125" style="2" customWidth="1"/>
    <col min="7939" max="7939" width="22.28515625" style="2" customWidth="1"/>
    <col min="7940" max="7940" width="22.85546875" style="2" customWidth="1"/>
    <col min="7941" max="7941" width="0" style="2" hidden="1" customWidth="1"/>
    <col min="7942" max="7942" width="14.5703125" style="2" customWidth="1"/>
    <col min="7943" max="7943" width="10.5703125" style="2" customWidth="1"/>
    <col min="7944" max="7944" width="18.28515625" style="2" customWidth="1"/>
    <col min="7945" max="7945" width="16.5703125" style="2" customWidth="1"/>
    <col min="7946" max="7946" width="11.85546875" style="2" customWidth="1"/>
    <col min="7947" max="7947" width="11.42578125" style="2" customWidth="1"/>
    <col min="7948" max="8192" width="9.140625" style="2"/>
    <col min="8193" max="8193" width="41.85546875" style="2" customWidth="1"/>
    <col min="8194" max="8194" width="20.5703125" style="2" customWidth="1"/>
    <col min="8195" max="8195" width="22.28515625" style="2" customWidth="1"/>
    <col min="8196" max="8196" width="22.85546875" style="2" customWidth="1"/>
    <col min="8197" max="8197" width="0" style="2" hidden="1" customWidth="1"/>
    <col min="8198" max="8198" width="14.5703125" style="2" customWidth="1"/>
    <col min="8199" max="8199" width="10.5703125" style="2" customWidth="1"/>
    <col min="8200" max="8200" width="18.28515625" style="2" customWidth="1"/>
    <col min="8201" max="8201" width="16.5703125" style="2" customWidth="1"/>
    <col min="8202" max="8202" width="11.85546875" style="2" customWidth="1"/>
    <col min="8203" max="8203" width="11.42578125" style="2" customWidth="1"/>
    <col min="8204" max="8448" width="9.140625" style="2"/>
    <col min="8449" max="8449" width="41.85546875" style="2" customWidth="1"/>
    <col min="8450" max="8450" width="20.5703125" style="2" customWidth="1"/>
    <col min="8451" max="8451" width="22.28515625" style="2" customWidth="1"/>
    <col min="8452" max="8452" width="22.85546875" style="2" customWidth="1"/>
    <col min="8453" max="8453" width="0" style="2" hidden="1" customWidth="1"/>
    <col min="8454" max="8454" width="14.5703125" style="2" customWidth="1"/>
    <col min="8455" max="8455" width="10.5703125" style="2" customWidth="1"/>
    <col min="8456" max="8456" width="18.28515625" style="2" customWidth="1"/>
    <col min="8457" max="8457" width="16.5703125" style="2" customWidth="1"/>
    <col min="8458" max="8458" width="11.85546875" style="2" customWidth="1"/>
    <col min="8459" max="8459" width="11.42578125" style="2" customWidth="1"/>
    <col min="8460" max="8704" width="9.140625" style="2"/>
    <col min="8705" max="8705" width="41.85546875" style="2" customWidth="1"/>
    <col min="8706" max="8706" width="20.5703125" style="2" customWidth="1"/>
    <col min="8707" max="8707" width="22.28515625" style="2" customWidth="1"/>
    <col min="8708" max="8708" width="22.85546875" style="2" customWidth="1"/>
    <col min="8709" max="8709" width="0" style="2" hidden="1" customWidth="1"/>
    <col min="8710" max="8710" width="14.5703125" style="2" customWidth="1"/>
    <col min="8711" max="8711" width="10.5703125" style="2" customWidth="1"/>
    <col min="8712" max="8712" width="18.28515625" style="2" customWidth="1"/>
    <col min="8713" max="8713" width="16.5703125" style="2" customWidth="1"/>
    <col min="8714" max="8714" width="11.85546875" style="2" customWidth="1"/>
    <col min="8715" max="8715" width="11.42578125" style="2" customWidth="1"/>
    <col min="8716" max="8960" width="9.140625" style="2"/>
    <col min="8961" max="8961" width="41.85546875" style="2" customWidth="1"/>
    <col min="8962" max="8962" width="20.5703125" style="2" customWidth="1"/>
    <col min="8963" max="8963" width="22.28515625" style="2" customWidth="1"/>
    <col min="8964" max="8964" width="22.85546875" style="2" customWidth="1"/>
    <col min="8965" max="8965" width="0" style="2" hidden="1" customWidth="1"/>
    <col min="8966" max="8966" width="14.5703125" style="2" customWidth="1"/>
    <col min="8967" max="8967" width="10.5703125" style="2" customWidth="1"/>
    <col min="8968" max="8968" width="18.28515625" style="2" customWidth="1"/>
    <col min="8969" max="8969" width="16.5703125" style="2" customWidth="1"/>
    <col min="8970" max="8970" width="11.85546875" style="2" customWidth="1"/>
    <col min="8971" max="8971" width="11.42578125" style="2" customWidth="1"/>
    <col min="8972" max="9216" width="9.140625" style="2"/>
    <col min="9217" max="9217" width="41.85546875" style="2" customWidth="1"/>
    <col min="9218" max="9218" width="20.5703125" style="2" customWidth="1"/>
    <col min="9219" max="9219" width="22.28515625" style="2" customWidth="1"/>
    <col min="9220" max="9220" width="22.85546875" style="2" customWidth="1"/>
    <col min="9221" max="9221" width="0" style="2" hidden="1" customWidth="1"/>
    <col min="9222" max="9222" width="14.5703125" style="2" customWidth="1"/>
    <col min="9223" max="9223" width="10.5703125" style="2" customWidth="1"/>
    <col min="9224" max="9224" width="18.28515625" style="2" customWidth="1"/>
    <col min="9225" max="9225" width="16.5703125" style="2" customWidth="1"/>
    <col min="9226" max="9226" width="11.85546875" style="2" customWidth="1"/>
    <col min="9227" max="9227" width="11.42578125" style="2" customWidth="1"/>
    <col min="9228" max="9472" width="9.140625" style="2"/>
    <col min="9473" max="9473" width="41.85546875" style="2" customWidth="1"/>
    <col min="9474" max="9474" width="20.5703125" style="2" customWidth="1"/>
    <col min="9475" max="9475" width="22.28515625" style="2" customWidth="1"/>
    <col min="9476" max="9476" width="22.85546875" style="2" customWidth="1"/>
    <col min="9477" max="9477" width="0" style="2" hidden="1" customWidth="1"/>
    <col min="9478" max="9478" width="14.5703125" style="2" customWidth="1"/>
    <col min="9479" max="9479" width="10.5703125" style="2" customWidth="1"/>
    <col min="9480" max="9480" width="18.28515625" style="2" customWidth="1"/>
    <col min="9481" max="9481" width="16.5703125" style="2" customWidth="1"/>
    <col min="9482" max="9482" width="11.85546875" style="2" customWidth="1"/>
    <col min="9483" max="9483" width="11.42578125" style="2" customWidth="1"/>
    <col min="9484" max="9728" width="9.140625" style="2"/>
    <col min="9729" max="9729" width="41.85546875" style="2" customWidth="1"/>
    <col min="9730" max="9730" width="20.5703125" style="2" customWidth="1"/>
    <col min="9731" max="9731" width="22.28515625" style="2" customWidth="1"/>
    <col min="9732" max="9732" width="22.85546875" style="2" customWidth="1"/>
    <col min="9733" max="9733" width="0" style="2" hidden="1" customWidth="1"/>
    <col min="9734" max="9734" width="14.5703125" style="2" customWidth="1"/>
    <col min="9735" max="9735" width="10.5703125" style="2" customWidth="1"/>
    <col min="9736" max="9736" width="18.28515625" style="2" customWidth="1"/>
    <col min="9737" max="9737" width="16.5703125" style="2" customWidth="1"/>
    <col min="9738" max="9738" width="11.85546875" style="2" customWidth="1"/>
    <col min="9739" max="9739" width="11.42578125" style="2" customWidth="1"/>
    <col min="9740" max="9984" width="9.140625" style="2"/>
    <col min="9985" max="9985" width="41.85546875" style="2" customWidth="1"/>
    <col min="9986" max="9986" width="20.5703125" style="2" customWidth="1"/>
    <col min="9987" max="9987" width="22.28515625" style="2" customWidth="1"/>
    <col min="9988" max="9988" width="22.85546875" style="2" customWidth="1"/>
    <col min="9989" max="9989" width="0" style="2" hidden="1" customWidth="1"/>
    <col min="9990" max="9990" width="14.5703125" style="2" customWidth="1"/>
    <col min="9991" max="9991" width="10.5703125" style="2" customWidth="1"/>
    <col min="9992" max="9992" width="18.28515625" style="2" customWidth="1"/>
    <col min="9993" max="9993" width="16.5703125" style="2" customWidth="1"/>
    <col min="9994" max="9994" width="11.85546875" style="2" customWidth="1"/>
    <col min="9995" max="9995" width="11.42578125" style="2" customWidth="1"/>
    <col min="9996" max="10240" width="9.140625" style="2"/>
    <col min="10241" max="10241" width="41.85546875" style="2" customWidth="1"/>
    <col min="10242" max="10242" width="20.5703125" style="2" customWidth="1"/>
    <col min="10243" max="10243" width="22.28515625" style="2" customWidth="1"/>
    <col min="10244" max="10244" width="22.85546875" style="2" customWidth="1"/>
    <col min="10245" max="10245" width="0" style="2" hidden="1" customWidth="1"/>
    <col min="10246" max="10246" width="14.5703125" style="2" customWidth="1"/>
    <col min="10247" max="10247" width="10.5703125" style="2" customWidth="1"/>
    <col min="10248" max="10248" width="18.28515625" style="2" customWidth="1"/>
    <col min="10249" max="10249" width="16.5703125" style="2" customWidth="1"/>
    <col min="10250" max="10250" width="11.85546875" style="2" customWidth="1"/>
    <col min="10251" max="10251" width="11.42578125" style="2" customWidth="1"/>
    <col min="10252" max="10496" width="9.140625" style="2"/>
    <col min="10497" max="10497" width="41.85546875" style="2" customWidth="1"/>
    <col min="10498" max="10498" width="20.5703125" style="2" customWidth="1"/>
    <col min="10499" max="10499" width="22.28515625" style="2" customWidth="1"/>
    <col min="10500" max="10500" width="22.85546875" style="2" customWidth="1"/>
    <col min="10501" max="10501" width="0" style="2" hidden="1" customWidth="1"/>
    <col min="10502" max="10502" width="14.5703125" style="2" customWidth="1"/>
    <col min="10503" max="10503" width="10.5703125" style="2" customWidth="1"/>
    <col min="10504" max="10504" width="18.28515625" style="2" customWidth="1"/>
    <col min="10505" max="10505" width="16.5703125" style="2" customWidth="1"/>
    <col min="10506" max="10506" width="11.85546875" style="2" customWidth="1"/>
    <col min="10507" max="10507" width="11.42578125" style="2" customWidth="1"/>
    <col min="10508" max="10752" width="9.140625" style="2"/>
    <col min="10753" max="10753" width="41.85546875" style="2" customWidth="1"/>
    <col min="10754" max="10754" width="20.5703125" style="2" customWidth="1"/>
    <col min="10755" max="10755" width="22.28515625" style="2" customWidth="1"/>
    <col min="10756" max="10756" width="22.85546875" style="2" customWidth="1"/>
    <col min="10757" max="10757" width="0" style="2" hidden="1" customWidth="1"/>
    <col min="10758" max="10758" width="14.5703125" style="2" customWidth="1"/>
    <col min="10759" max="10759" width="10.5703125" style="2" customWidth="1"/>
    <col min="10760" max="10760" width="18.28515625" style="2" customWidth="1"/>
    <col min="10761" max="10761" width="16.5703125" style="2" customWidth="1"/>
    <col min="10762" max="10762" width="11.85546875" style="2" customWidth="1"/>
    <col min="10763" max="10763" width="11.42578125" style="2" customWidth="1"/>
    <col min="10764" max="11008" width="9.140625" style="2"/>
    <col min="11009" max="11009" width="41.85546875" style="2" customWidth="1"/>
    <col min="11010" max="11010" width="20.5703125" style="2" customWidth="1"/>
    <col min="11011" max="11011" width="22.28515625" style="2" customWidth="1"/>
    <col min="11012" max="11012" width="22.85546875" style="2" customWidth="1"/>
    <col min="11013" max="11013" width="0" style="2" hidden="1" customWidth="1"/>
    <col min="11014" max="11014" width="14.5703125" style="2" customWidth="1"/>
    <col min="11015" max="11015" width="10.5703125" style="2" customWidth="1"/>
    <col min="11016" max="11016" width="18.28515625" style="2" customWidth="1"/>
    <col min="11017" max="11017" width="16.5703125" style="2" customWidth="1"/>
    <col min="11018" max="11018" width="11.85546875" style="2" customWidth="1"/>
    <col min="11019" max="11019" width="11.42578125" style="2" customWidth="1"/>
    <col min="11020" max="11264" width="9.140625" style="2"/>
    <col min="11265" max="11265" width="41.85546875" style="2" customWidth="1"/>
    <col min="11266" max="11266" width="20.5703125" style="2" customWidth="1"/>
    <col min="11267" max="11267" width="22.28515625" style="2" customWidth="1"/>
    <col min="11268" max="11268" width="22.85546875" style="2" customWidth="1"/>
    <col min="11269" max="11269" width="0" style="2" hidden="1" customWidth="1"/>
    <col min="11270" max="11270" width="14.5703125" style="2" customWidth="1"/>
    <col min="11271" max="11271" width="10.5703125" style="2" customWidth="1"/>
    <col min="11272" max="11272" width="18.28515625" style="2" customWidth="1"/>
    <col min="11273" max="11273" width="16.5703125" style="2" customWidth="1"/>
    <col min="11274" max="11274" width="11.85546875" style="2" customWidth="1"/>
    <col min="11275" max="11275" width="11.42578125" style="2" customWidth="1"/>
    <col min="11276" max="11520" width="9.140625" style="2"/>
    <col min="11521" max="11521" width="41.85546875" style="2" customWidth="1"/>
    <col min="11522" max="11522" width="20.5703125" style="2" customWidth="1"/>
    <col min="11523" max="11523" width="22.28515625" style="2" customWidth="1"/>
    <col min="11524" max="11524" width="22.85546875" style="2" customWidth="1"/>
    <col min="11525" max="11525" width="0" style="2" hidden="1" customWidth="1"/>
    <col min="11526" max="11526" width="14.5703125" style="2" customWidth="1"/>
    <col min="11527" max="11527" width="10.5703125" style="2" customWidth="1"/>
    <col min="11528" max="11528" width="18.28515625" style="2" customWidth="1"/>
    <col min="11529" max="11529" width="16.5703125" style="2" customWidth="1"/>
    <col min="11530" max="11530" width="11.85546875" style="2" customWidth="1"/>
    <col min="11531" max="11531" width="11.42578125" style="2" customWidth="1"/>
    <col min="11532" max="11776" width="9.140625" style="2"/>
    <col min="11777" max="11777" width="41.85546875" style="2" customWidth="1"/>
    <col min="11778" max="11778" width="20.5703125" style="2" customWidth="1"/>
    <col min="11779" max="11779" width="22.28515625" style="2" customWidth="1"/>
    <col min="11780" max="11780" width="22.85546875" style="2" customWidth="1"/>
    <col min="11781" max="11781" width="0" style="2" hidden="1" customWidth="1"/>
    <col min="11782" max="11782" width="14.5703125" style="2" customWidth="1"/>
    <col min="11783" max="11783" width="10.5703125" style="2" customWidth="1"/>
    <col min="11784" max="11784" width="18.28515625" style="2" customWidth="1"/>
    <col min="11785" max="11785" width="16.5703125" style="2" customWidth="1"/>
    <col min="11786" max="11786" width="11.85546875" style="2" customWidth="1"/>
    <col min="11787" max="11787" width="11.42578125" style="2" customWidth="1"/>
    <col min="11788" max="12032" width="9.140625" style="2"/>
    <col min="12033" max="12033" width="41.85546875" style="2" customWidth="1"/>
    <col min="12034" max="12034" width="20.5703125" style="2" customWidth="1"/>
    <col min="12035" max="12035" width="22.28515625" style="2" customWidth="1"/>
    <col min="12036" max="12036" width="22.85546875" style="2" customWidth="1"/>
    <col min="12037" max="12037" width="0" style="2" hidden="1" customWidth="1"/>
    <col min="12038" max="12038" width="14.5703125" style="2" customWidth="1"/>
    <col min="12039" max="12039" width="10.5703125" style="2" customWidth="1"/>
    <col min="12040" max="12040" width="18.28515625" style="2" customWidth="1"/>
    <col min="12041" max="12041" width="16.5703125" style="2" customWidth="1"/>
    <col min="12042" max="12042" width="11.85546875" style="2" customWidth="1"/>
    <col min="12043" max="12043" width="11.42578125" style="2" customWidth="1"/>
    <col min="12044" max="12288" width="9.140625" style="2"/>
    <col min="12289" max="12289" width="41.85546875" style="2" customWidth="1"/>
    <col min="12290" max="12290" width="20.5703125" style="2" customWidth="1"/>
    <col min="12291" max="12291" width="22.28515625" style="2" customWidth="1"/>
    <col min="12292" max="12292" width="22.85546875" style="2" customWidth="1"/>
    <col min="12293" max="12293" width="0" style="2" hidden="1" customWidth="1"/>
    <col min="12294" max="12294" width="14.5703125" style="2" customWidth="1"/>
    <col min="12295" max="12295" width="10.5703125" style="2" customWidth="1"/>
    <col min="12296" max="12296" width="18.28515625" style="2" customWidth="1"/>
    <col min="12297" max="12297" width="16.5703125" style="2" customWidth="1"/>
    <col min="12298" max="12298" width="11.85546875" style="2" customWidth="1"/>
    <col min="12299" max="12299" width="11.42578125" style="2" customWidth="1"/>
    <col min="12300" max="12544" width="9.140625" style="2"/>
    <col min="12545" max="12545" width="41.85546875" style="2" customWidth="1"/>
    <col min="12546" max="12546" width="20.5703125" style="2" customWidth="1"/>
    <col min="12547" max="12547" width="22.28515625" style="2" customWidth="1"/>
    <col min="12548" max="12548" width="22.85546875" style="2" customWidth="1"/>
    <col min="12549" max="12549" width="0" style="2" hidden="1" customWidth="1"/>
    <col min="12550" max="12550" width="14.5703125" style="2" customWidth="1"/>
    <col min="12551" max="12551" width="10.5703125" style="2" customWidth="1"/>
    <col min="12552" max="12552" width="18.28515625" style="2" customWidth="1"/>
    <col min="12553" max="12553" width="16.5703125" style="2" customWidth="1"/>
    <col min="12554" max="12554" width="11.85546875" style="2" customWidth="1"/>
    <col min="12555" max="12555" width="11.42578125" style="2" customWidth="1"/>
    <col min="12556" max="12800" width="9.140625" style="2"/>
    <col min="12801" max="12801" width="41.85546875" style="2" customWidth="1"/>
    <col min="12802" max="12802" width="20.5703125" style="2" customWidth="1"/>
    <col min="12803" max="12803" width="22.28515625" style="2" customWidth="1"/>
    <col min="12804" max="12804" width="22.85546875" style="2" customWidth="1"/>
    <col min="12805" max="12805" width="0" style="2" hidden="1" customWidth="1"/>
    <col min="12806" max="12806" width="14.5703125" style="2" customWidth="1"/>
    <col min="12807" max="12807" width="10.5703125" style="2" customWidth="1"/>
    <col min="12808" max="12808" width="18.28515625" style="2" customWidth="1"/>
    <col min="12809" max="12809" width="16.5703125" style="2" customWidth="1"/>
    <col min="12810" max="12810" width="11.85546875" style="2" customWidth="1"/>
    <col min="12811" max="12811" width="11.42578125" style="2" customWidth="1"/>
    <col min="12812" max="13056" width="9.140625" style="2"/>
    <col min="13057" max="13057" width="41.85546875" style="2" customWidth="1"/>
    <col min="13058" max="13058" width="20.5703125" style="2" customWidth="1"/>
    <col min="13059" max="13059" width="22.28515625" style="2" customWidth="1"/>
    <col min="13060" max="13060" width="22.85546875" style="2" customWidth="1"/>
    <col min="13061" max="13061" width="0" style="2" hidden="1" customWidth="1"/>
    <col min="13062" max="13062" width="14.5703125" style="2" customWidth="1"/>
    <col min="13063" max="13063" width="10.5703125" style="2" customWidth="1"/>
    <col min="13064" max="13064" width="18.28515625" style="2" customWidth="1"/>
    <col min="13065" max="13065" width="16.5703125" style="2" customWidth="1"/>
    <col min="13066" max="13066" width="11.85546875" style="2" customWidth="1"/>
    <col min="13067" max="13067" width="11.42578125" style="2" customWidth="1"/>
    <col min="13068" max="13312" width="9.140625" style="2"/>
    <col min="13313" max="13313" width="41.85546875" style="2" customWidth="1"/>
    <col min="13314" max="13314" width="20.5703125" style="2" customWidth="1"/>
    <col min="13315" max="13315" width="22.28515625" style="2" customWidth="1"/>
    <col min="13316" max="13316" width="22.85546875" style="2" customWidth="1"/>
    <col min="13317" max="13317" width="0" style="2" hidden="1" customWidth="1"/>
    <col min="13318" max="13318" width="14.5703125" style="2" customWidth="1"/>
    <col min="13319" max="13319" width="10.5703125" style="2" customWidth="1"/>
    <col min="13320" max="13320" width="18.28515625" style="2" customWidth="1"/>
    <col min="13321" max="13321" width="16.5703125" style="2" customWidth="1"/>
    <col min="13322" max="13322" width="11.85546875" style="2" customWidth="1"/>
    <col min="13323" max="13323" width="11.42578125" style="2" customWidth="1"/>
    <col min="13324" max="13568" width="9.140625" style="2"/>
    <col min="13569" max="13569" width="41.85546875" style="2" customWidth="1"/>
    <col min="13570" max="13570" width="20.5703125" style="2" customWidth="1"/>
    <col min="13571" max="13571" width="22.28515625" style="2" customWidth="1"/>
    <col min="13572" max="13572" width="22.85546875" style="2" customWidth="1"/>
    <col min="13573" max="13573" width="0" style="2" hidden="1" customWidth="1"/>
    <col min="13574" max="13574" width="14.5703125" style="2" customWidth="1"/>
    <col min="13575" max="13575" width="10.5703125" style="2" customWidth="1"/>
    <col min="13576" max="13576" width="18.28515625" style="2" customWidth="1"/>
    <col min="13577" max="13577" width="16.5703125" style="2" customWidth="1"/>
    <col min="13578" max="13578" width="11.85546875" style="2" customWidth="1"/>
    <col min="13579" max="13579" width="11.42578125" style="2" customWidth="1"/>
    <col min="13580" max="13824" width="9.140625" style="2"/>
    <col min="13825" max="13825" width="41.85546875" style="2" customWidth="1"/>
    <col min="13826" max="13826" width="20.5703125" style="2" customWidth="1"/>
    <col min="13827" max="13827" width="22.28515625" style="2" customWidth="1"/>
    <col min="13828" max="13828" width="22.85546875" style="2" customWidth="1"/>
    <col min="13829" max="13829" width="0" style="2" hidden="1" customWidth="1"/>
    <col min="13830" max="13830" width="14.5703125" style="2" customWidth="1"/>
    <col min="13831" max="13831" width="10.5703125" style="2" customWidth="1"/>
    <col min="13832" max="13832" width="18.28515625" style="2" customWidth="1"/>
    <col min="13833" max="13833" width="16.5703125" style="2" customWidth="1"/>
    <col min="13834" max="13834" width="11.85546875" style="2" customWidth="1"/>
    <col min="13835" max="13835" width="11.42578125" style="2" customWidth="1"/>
    <col min="13836" max="14080" width="9.140625" style="2"/>
    <col min="14081" max="14081" width="41.85546875" style="2" customWidth="1"/>
    <col min="14082" max="14082" width="20.5703125" style="2" customWidth="1"/>
    <col min="14083" max="14083" width="22.28515625" style="2" customWidth="1"/>
    <col min="14084" max="14084" width="22.85546875" style="2" customWidth="1"/>
    <col min="14085" max="14085" width="0" style="2" hidden="1" customWidth="1"/>
    <col min="14086" max="14086" width="14.5703125" style="2" customWidth="1"/>
    <col min="14087" max="14087" width="10.5703125" style="2" customWidth="1"/>
    <col min="14088" max="14088" width="18.28515625" style="2" customWidth="1"/>
    <col min="14089" max="14089" width="16.5703125" style="2" customWidth="1"/>
    <col min="14090" max="14090" width="11.85546875" style="2" customWidth="1"/>
    <col min="14091" max="14091" width="11.42578125" style="2" customWidth="1"/>
    <col min="14092" max="14336" width="9.140625" style="2"/>
    <col min="14337" max="14337" width="41.85546875" style="2" customWidth="1"/>
    <col min="14338" max="14338" width="20.5703125" style="2" customWidth="1"/>
    <col min="14339" max="14339" width="22.28515625" style="2" customWidth="1"/>
    <col min="14340" max="14340" width="22.85546875" style="2" customWidth="1"/>
    <col min="14341" max="14341" width="0" style="2" hidden="1" customWidth="1"/>
    <col min="14342" max="14342" width="14.5703125" style="2" customWidth="1"/>
    <col min="14343" max="14343" width="10.5703125" style="2" customWidth="1"/>
    <col min="14344" max="14344" width="18.28515625" style="2" customWidth="1"/>
    <col min="14345" max="14345" width="16.5703125" style="2" customWidth="1"/>
    <col min="14346" max="14346" width="11.85546875" style="2" customWidth="1"/>
    <col min="14347" max="14347" width="11.42578125" style="2" customWidth="1"/>
    <col min="14348" max="14592" width="9.140625" style="2"/>
    <col min="14593" max="14593" width="41.85546875" style="2" customWidth="1"/>
    <col min="14594" max="14594" width="20.5703125" style="2" customWidth="1"/>
    <col min="14595" max="14595" width="22.28515625" style="2" customWidth="1"/>
    <col min="14596" max="14596" width="22.85546875" style="2" customWidth="1"/>
    <col min="14597" max="14597" width="0" style="2" hidden="1" customWidth="1"/>
    <col min="14598" max="14598" width="14.5703125" style="2" customWidth="1"/>
    <col min="14599" max="14599" width="10.5703125" style="2" customWidth="1"/>
    <col min="14600" max="14600" width="18.28515625" style="2" customWidth="1"/>
    <col min="14601" max="14601" width="16.5703125" style="2" customWidth="1"/>
    <col min="14602" max="14602" width="11.85546875" style="2" customWidth="1"/>
    <col min="14603" max="14603" width="11.42578125" style="2" customWidth="1"/>
    <col min="14604" max="14848" width="9.140625" style="2"/>
    <col min="14849" max="14849" width="41.85546875" style="2" customWidth="1"/>
    <col min="14850" max="14850" width="20.5703125" style="2" customWidth="1"/>
    <col min="14851" max="14851" width="22.28515625" style="2" customWidth="1"/>
    <col min="14852" max="14852" width="22.85546875" style="2" customWidth="1"/>
    <col min="14853" max="14853" width="0" style="2" hidden="1" customWidth="1"/>
    <col min="14854" max="14854" width="14.5703125" style="2" customWidth="1"/>
    <col min="14855" max="14855" width="10.5703125" style="2" customWidth="1"/>
    <col min="14856" max="14856" width="18.28515625" style="2" customWidth="1"/>
    <col min="14857" max="14857" width="16.5703125" style="2" customWidth="1"/>
    <col min="14858" max="14858" width="11.85546875" style="2" customWidth="1"/>
    <col min="14859" max="14859" width="11.42578125" style="2" customWidth="1"/>
    <col min="14860" max="15104" width="9.140625" style="2"/>
    <col min="15105" max="15105" width="41.85546875" style="2" customWidth="1"/>
    <col min="15106" max="15106" width="20.5703125" style="2" customWidth="1"/>
    <col min="15107" max="15107" width="22.28515625" style="2" customWidth="1"/>
    <col min="15108" max="15108" width="22.85546875" style="2" customWidth="1"/>
    <col min="15109" max="15109" width="0" style="2" hidden="1" customWidth="1"/>
    <col min="15110" max="15110" width="14.5703125" style="2" customWidth="1"/>
    <col min="15111" max="15111" width="10.5703125" style="2" customWidth="1"/>
    <col min="15112" max="15112" width="18.28515625" style="2" customWidth="1"/>
    <col min="15113" max="15113" width="16.5703125" style="2" customWidth="1"/>
    <col min="15114" max="15114" width="11.85546875" style="2" customWidth="1"/>
    <col min="15115" max="15115" width="11.42578125" style="2" customWidth="1"/>
    <col min="15116" max="15360" width="9.140625" style="2"/>
    <col min="15361" max="15361" width="41.85546875" style="2" customWidth="1"/>
    <col min="15362" max="15362" width="20.5703125" style="2" customWidth="1"/>
    <col min="15363" max="15363" width="22.28515625" style="2" customWidth="1"/>
    <col min="15364" max="15364" width="22.85546875" style="2" customWidth="1"/>
    <col min="15365" max="15365" width="0" style="2" hidden="1" customWidth="1"/>
    <col min="15366" max="15366" width="14.5703125" style="2" customWidth="1"/>
    <col min="15367" max="15367" width="10.5703125" style="2" customWidth="1"/>
    <col min="15368" max="15368" width="18.28515625" style="2" customWidth="1"/>
    <col min="15369" max="15369" width="16.5703125" style="2" customWidth="1"/>
    <col min="15370" max="15370" width="11.85546875" style="2" customWidth="1"/>
    <col min="15371" max="15371" width="11.42578125" style="2" customWidth="1"/>
    <col min="15372" max="15616" width="9.140625" style="2"/>
    <col min="15617" max="15617" width="41.85546875" style="2" customWidth="1"/>
    <col min="15618" max="15618" width="20.5703125" style="2" customWidth="1"/>
    <col min="15619" max="15619" width="22.28515625" style="2" customWidth="1"/>
    <col min="15620" max="15620" width="22.85546875" style="2" customWidth="1"/>
    <col min="15621" max="15621" width="0" style="2" hidden="1" customWidth="1"/>
    <col min="15622" max="15622" width="14.5703125" style="2" customWidth="1"/>
    <col min="15623" max="15623" width="10.5703125" style="2" customWidth="1"/>
    <col min="15624" max="15624" width="18.28515625" style="2" customWidth="1"/>
    <col min="15625" max="15625" width="16.5703125" style="2" customWidth="1"/>
    <col min="15626" max="15626" width="11.85546875" style="2" customWidth="1"/>
    <col min="15627" max="15627" width="11.42578125" style="2" customWidth="1"/>
    <col min="15628" max="15872" width="9.140625" style="2"/>
    <col min="15873" max="15873" width="41.85546875" style="2" customWidth="1"/>
    <col min="15874" max="15874" width="20.5703125" style="2" customWidth="1"/>
    <col min="15875" max="15875" width="22.28515625" style="2" customWidth="1"/>
    <col min="15876" max="15876" width="22.85546875" style="2" customWidth="1"/>
    <col min="15877" max="15877" width="0" style="2" hidden="1" customWidth="1"/>
    <col min="15878" max="15878" width="14.5703125" style="2" customWidth="1"/>
    <col min="15879" max="15879" width="10.5703125" style="2" customWidth="1"/>
    <col min="15880" max="15880" width="18.28515625" style="2" customWidth="1"/>
    <col min="15881" max="15881" width="16.5703125" style="2" customWidth="1"/>
    <col min="15882" max="15882" width="11.85546875" style="2" customWidth="1"/>
    <col min="15883" max="15883" width="11.42578125" style="2" customWidth="1"/>
    <col min="15884" max="16128" width="9.140625" style="2"/>
    <col min="16129" max="16129" width="41.85546875" style="2" customWidth="1"/>
    <col min="16130" max="16130" width="20.5703125" style="2" customWidth="1"/>
    <col min="16131" max="16131" width="22.28515625" style="2" customWidth="1"/>
    <col min="16132" max="16132" width="22.85546875" style="2" customWidth="1"/>
    <col min="16133" max="16133" width="0" style="2" hidden="1" customWidth="1"/>
    <col min="16134" max="16134" width="14.5703125" style="2" customWidth="1"/>
    <col min="16135" max="16135" width="10.5703125" style="2" customWidth="1"/>
    <col min="16136" max="16136" width="18.28515625" style="2" customWidth="1"/>
    <col min="16137" max="16137" width="16.5703125" style="2" customWidth="1"/>
    <col min="16138" max="16138" width="11.85546875" style="2" customWidth="1"/>
    <col min="16139" max="16139" width="11.42578125" style="2" customWidth="1"/>
    <col min="16140" max="16384" width="9.140625" style="2"/>
  </cols>
  <sheetData>
    <row r="4" spans="1:10">
      <c r="A4" s="1" t="s">
        <v>0</v>
      </c>
      <c r="B4" s="1"/>
      <c r="C4" s="85" t="s">
        <v>61</v>
      </c>
      <c r="D4" s="86"/>
      <c r="F4" s="2" t="s">
        <v>1</v>
      </c>
      <c r="H4" s="2" t="s">
        <v>2</v>
      </c>
    </row>
    <row r="5" spans="1:10">
      <c r="A5" s="4"/>
      <c r="B5" s="4"/>
      <c r="C5" s="5"/>
      <c r="D5" s="6"/>
    </row>
    <row r="6" spans="1:10">
      <c r="A6" s="7" t="s">
        <v>3</v>
      </c>
      <c r="B6" s="8"/>
      <c r="C6" s="86"/>
      <c r="D6" s="86"/>
      <c r="E6" s="1" t="s">
        <v>4</v>
      </c>
      <c r="F6" s="9"/>
      <c r="G6" s="10"/>
      <c r="H6" s="11"/>
      <c r="I6" s="87"/>
      <c r="J6" s="88"/>
    </row>
    <row r="7" spans="1:10">
      <c r="A7" s="4"/>
      <c r="B7" s="4"/>
      <c r="C7" s="5"/>
      <c r="D7" s="6"/>
      <c r="F7" s="12"/>
      <c r="G7" s="13"/>
      <c r="H7" s="14"/>
      <c r="I7" s="87"/>
      <c r="J7" s="88"/>
    </row>
    <row r="8" spans="1:10">
      <c r="A8" s="15" t="s">
        <v>5</v>
      </c>
      <c r="B8" s="16"/>
      <c r="C8" s="89" t="s">
        <v>6</v>
      </c>
      <c r="D8" s="89"/>
      <c r="E8" s="1" t="s">
        <v>7</v>
      </c>
      <c r="F8" s="17"/>
      <c r="G8" s="18"/>
      <c r="H8" s="19"/>
      <c r="I8" s="87"/>
      <c r="J8" s="88"/>
    </row>
    <row r="9" spans="1:10" ht="15" customHeight="1">
      <c r="A9" s="20"/>
      <c r="B9" s="21"/>
      <c r="C9" s="89"/>
      <c r="D9" s="89"/>
      <c r="E9" s="13"/>
      <c r="F9" s="13"/>
      <c r="G9" s="13"/>
      <c r="H9" s="13"/>
      <c r="I9" s="13"/>
      <c r="J9" s="22"/>
    </row>
    <row r="10" spans="1:10" s="26" customFormat="1" ht="15.75">
      <c r="A10" s="23" t="s">
        <v>8</v>
      </c>
      <c r="B10" s="24"/>
      <c r="C10" s="25"/>
      <c r="E10" s="2"/>
      <c r="F10" s="2"/>
      <c r="G10" s="2"/>
      <c r="J10" s="27"/>
    </row>
    <row r="11" spans="1:10" s="30" customFormat="1" ht="15.75">
      <c r="A11" s="28"/>
      <c r="B11" s="28">
        <v>2024</v>
      </c>
      <c r="C11" s="29"/>
      <c r="E11" s="31"/>
      <c r="F11" s="31"/>
      <c r="G11" s="31"/>
      <c r="J11" s="28"/>
    </row>
    <row r="12" spans="1:10">
      <c r="A12" s="32" t="s">
        <v>9</v>
      </c>
    </row>
    <row r="13" spans="1:10">
      <c r="A13" s="32" t="s">
        <v>10</v>
      </c>
    </row>
    <row r="14" spans="1:10">
      <c r="A14" s="32" t="s">
        <v>11</v>
      </c>
    </row>
    <row r="15" spans="1:10">
      <c r="A15" s="32" t="s">
        <v>12</v>
      </c>
    </row>
    <row r="17" spans="1:18" ht="39.75" customHeight="1">
      <c r="A17" s="33" t="s">
        <v>13</v>
      </c>
      <c r="B17" s="33" t="s">
        <v>14</v>
      </c>
      <c r="C17" s="33" t="s">
        <v>15</v>
      </c>
      <c r="D17" s="33" t="s">
        <v>16</v>
      </c>
      <c r="E17" s="33" t="s">
        <v>17</v>
      </c>
      <c r="F17" s="33" t="s">
        <v>18</v>
      </c>
      <c r="G17" s="33" t="s">
        <v>19</v>
      </c>
      <c r="H17" s="33" t="s">
        <v>20</v>
      </c>
      <c r="I17" s="33" t="s">
        <v>21</v>
      </c>
    </row>
    <row r="18" spans="1:18" ht="22.5">
      <c r="A18" s="34" t="s">
        <v>22</v>
      </c>
      <c r="B18" s="34" t="s">
        <v>23</v>
      </c>
      <c r="C18" s="34" t="s">
        <v>24</v>
      </c>
      <c r="D18" s="34" t="s">
        <v>24</v>
      </c>
      <c r="E18" s="34" t="s">
        <v>25</v>
      </c>
      <c r="F18" s="34" t="s">
        <v>26</v>
      </c>
      <c r="G18" s="34" t="s">
        <v>27</v>
      </c>
      <c r="H18" s="34" t="s">
        <v>28</v>
      </c>
      <c r="I18" s="34" t="s">
        <v>29</v>
      </c>
    </row>
    <row r="19" spans="1:18">
      <c r="A19" s="35"/>
      <c r="B19" s="36"/>
      <c r="C19" s="37"/>
      <c r="D19" s="45"/>
      <c r="E19" s="38" t="s">
        <v>31</v>
      </c>
      <c r="F19" s="39">
        <f t="shared" ref="F19:F43" si="0">ABS(C19-D19)</f>
        <v>0</v>
      </c>
      <c r="G19" s="40">
        <v>0.19</v>
      </c>
      <c r="H19" s="41">
        <f t="shared" ref="H19:H43" si="1">G19*F19</f>
        <v>0</v>
      </c>
      <c r="I19" s="42">
        <f t="shared" ref="I19:I43" si="2">IF(AND(B19="A",C19&lt;D19),"AKTYWO",IF(AND(B19="A",C19&gt;D19),"REZERWA",IF(AND(B19="P",C19&lt;D19),"REZERWA",(IF(AND(B19="P",C19&gt;D19),"AKTYWO",0)))))</f>
        <v>0</v>
      </c>
      <c r="J19" s="43"/>
      <c r="K19" s="68" t="s">
        <v>53</v>
      </c>
    </row>
    <row r="20" spans="1:18" ht="15">
      <c r="A20" s="70" t="s">
        <v>50</v>
      </c>
      <c r="B20" s="71" t="s">
        <v>33</v>
      </c>
      <c r="C20" s="76"/>
      <c r="D20" s="76">
        <f>(6480.97+925.57-113.44-2144.07-778.34)</f>
        <v>4370.6900000000005</v>
      </c>
      <c r="E20" s="38" t="s">
        <v>32</v>
      </c>
      <c r="F20" s="39">
        <f t="shared" si="0"/>
        <v>4370.6900000000005</v>
      </c>
      <c r="G20" s="40">
        <v>0.19</v>
      </c>
      <c r="H20" s="41">
        <f t="shared" si="1"/>
        <v>830.43110000000013</v>
      </c>
      <c r="I20" s="42" t="str">
        <f t="shared" si="2"/>
        <v>AKTYWO</v>
      </c>
      <c r="J20" s="43"/>
      <c r="K20" s="13" t="s">
        <v>54</v>
      </c>
    </row>
    <row r="21" spans="1:18" ht="15">
      <c r="A21" s="70" t="s">
        <v>51</v>
      </c>
      <c r="B21" s="72" t="s">
        <v>33</v>
      </c>
      <c r="C21" s="76"/>
      <c r="D21" s="76"/>
      <c r="E21" s="38" t="s">
        <v>32</v>
      </c>
      <c r="F21" s="39">
        <f t="shared" si="0"/>
        <v>0</v>
      </c>
      <c r="G21" s="40">
        <v>0.19</v>
      </c>
      <c r="H21" s="41">
        <f t="shared" si="1"/>
        <v>0</v>
      </c>
      <c r="I21" s="42">
        <f t="shared" si="2"/>
        <v>0</v>
      </c>
      <c r="J21" s="43"/>
      <c r="K21" s="13" t="s">
        <v>55</v>
      </c>
    </row>
    <row r="22" spans="1:18" ht="15">
      <c r="A22" s="70" t="s">
        <v>52</v>
      </c>
      <c r="B22" s="72" t="s">
        <v>30</v>
      </c>
      <c r="C22" s="76"/>
      <c r="D22" s="76"/>
      <c r="E22" s="38" t="s">
        <v>32</v>
      </c>
      <c r="F22" s="39">
        <f t="shared" si="0"/>
        <v>0</v>
      </c>
      <c r="G22" s="40">
        <v>0.19</v>
      </c>
      <c r="H22" s="41">
        <f t="shared" si="1"/>
        <v>0</v>
      </c>
      <c r="I22" s="42">
        <f t="shared" si="2"/>
        <v>0</v>
      </c>
      <c r="J22" s="43"/>
    </row>
    <row r="23" spans="1:18" ht="15">
      <c r="A23" s="44" t="s">
        <v>62</v>
      </c>
      <c r="B23" s="36" t="s">
        <v>30</v>
      </c>
      <c r="C23" s="77">
        <v>0</v>
      </c>
      <c r="D23" s="77"/>
      <c r="E23" s="38" t="s">
        <v>32</v>
      </c>
      <c r="F23" s="39">
        <f t="shared" si="0"/>
        <v>0</v>
      </c>
      <c r="G23" s="40">
        <v>0.19</v>
      </c>
      <c r="H23" s="41">
        <f t="shared" si="1"/>
        <v>0</v>
      </c>
      <c r="I23" s="42">
        <f t="shared" si="2"/>
        <v>0</v>
      </c>
      <c r="J23" s="43"/>
    </row>
    <row r="24" spans="1:18" ht="15">
      <c r="A24" s="83" t="s">
        <v>60</v>
      </c>
      <c r="B24" s="82" t="s">
        <v>30</v>
      </c>
      <c r="C24" s="77">
        <v>102788.12</v>
      </c>
      <c r="D24" s="77"/>
      <c r="E24" s="38" t="s">
        <v>32</v>
      </c>
      <c r="F24" s="39">
        <f t="shared" si="0"/>
        <v>102788.12</v>
      </c>
      <c r="G24" s="40">
        <v>0.19</v>
      </c>
      <c r="H24" s="41">
        <f t="shared" si="1"/>
        <v>19529.7428</v>
      </c>
      <c r="I24" s="42" t="str">
        <f t="shared" si="2"/>
        <v>AKTYWO</v>
      </c>
      <c r="J24" s="43"/>
    </row>
    <row r="25" spans="1:18" ht="15">
      <c r="A25" s="44" t="s">
        <v>56</v>
      </c>
      <c r="B25" s="36" t="s">
        <v>33</v>
      </c>
      <c r="C25" s="77"/>
      <c r="D25" s="77">
        <v>10540.21</v>
      </c>
      <c r="E25" s="38"/>
      <c r="F25" s="39">
        <f t="shared" si="0"/>
        <v>10540.21</v>
      </c>
      <c r="G25" s="40">
        <v>0.19</v>
      </c>
      <c r="H25" s="41">
        <f t="shared" si="1"/>
        <v>2002.6398999999999</v>
      </c>
      <c r="I25" s="42" t="str">
        <f t="shared" si="2"/>
        <v>AKTYWO</v>
      </c>
      <c r="J25" s="43"/>
      <c r="K25" s="73" t="s">
        <v>57</v>
      </c>
      <c r="L25" s="73"/>
      <c r="M25" s="73"/>
      <c r="N25" s="73"/>
      <c r="O25" s="73"/>
      <c r="P25" s="73"/>
      <c r="Q25" s="73"/>
      <c r="R25" s="73"/>
    </row>
    <row r="26" spans="1:18" ht="15">
      <c r="A26" s="35" t="s">
        <v>34</v>
      </c>
      <c r="B26" s="36" t="s">
        <v>30</v>
      </c>
      <c r="C26" s="77">
        <f>26429+282977.47</f>
        <v>309406.46999999997</v>
      </c>
      <c r="D26" s="77"/>
      <c r="E26" s="38" t="s">
        <v>32</v>
      </c>
      <c r="F26" s="39">
        <f t="shared" si="0"/>
        <v>309406.46999999997</v>
      </c>
      <c r="G26" s="40">
        <v>0.19</v>
      </c>
      <c r="H26" s="41">
        <f t="shared" si="1"/>
        <v>58787.229299999992</v>
      </c>
      <c r="I26" s="42" t="str">
        <f t="shared" si="2"/>
        <v>AKTYWO</v>
      </c>
      <c r="J26" s="43"/>
    </row>
    <row r="27" spans="1:18" ht="15">
      <c r="A27" s="81"/>
      <c r="B27" s="82" t="s">
        <v>30</v>
      </c>
      <c r="C27" s="77"/>
      <c r="D27" s="45">
        <v>0</v>
      </c>
      <c r="E27" s="38" t="s">
        <v>35</v>
      </c>
      <c r="F27" s="39">
        <f t="shared" si="0"/>
        <v>0</v>
      </c>
      <c r="G27" s="40">
        <v>0.19</v>
      </c>
      <c r="H27" s="41">
        <f t="shared" si="1"/>
        <v>0</v>
      </c>
      <c r="I27" s="42">
        <f t="shared" si="2"/>
        <v>0</v>
      </c>
      <c r="J27" s="43"/>
    </row>
    <row r="28" spans="1:18">
      <c r="A28" s="35"/>
      <c r="B28" s="46"/>
      <c r="C28" s="45"/>
      <c r="D28" s="45">
        <v>0</v>
      </c>
      <c r="E28" s="38"/>
      <c r="F28" s="39">
        <f t="shared" si="0"/>
        <v>0</v>
      </c>
      <c r="G28" s="40">
        <v>0.19</v>
      </c>
      <c r="H28" s="41">
        <f t="shared" si="1"/>
        <v>0</v>
      </c>
      <c r="I28" s="42">
        <f t="shared" si="2"/>
        <v>0</v>
      </c>
      <c r="J28" s="43"/>
    </row>
    <row r="29" spans="1:18" hidden="1">
      <c r="A29" s="35"/>
      <c r="B29" s="36" t="s">
        <v>30</v>
      </c>
      <c r="C29" s="37"/>
      <c r="D29" s="37"/>
      <c r="E29" s="38"/>
      <c r="F29" s="39">
        <f t="shared" si="0"/>
        <v>0</v>
      </c>
      <c r="G29" s="40">
        <v>0.19</v>
      </c>
      <c r="H29" s="41">
        <f t="shared" si="1"/>
        <v>0</v>
      </c>
      <c r="I29" s="42">
        <f t="shared" si="2"/>
        <v>0</v>
      </c>
      <c r="J29" s="43"/>
    </row>
    <row r="30" spans="1:18" hidden="1">
      <c r="A30" s="35"/>
      <c r="B30" s="36" t="s">
        <v>33</v>
      </c>
      <c r="C30" s="37"/>
      <c r="D30" s="37"/>
      <c r="E30" s="38"/>
      <c r="F30" s="39">
        <f t="shared" si="0"/>
        <v>0</v>
      </c>
      <c r="G30" s="40">
        <v>0.19</v>
      </c>
      <c r="H30" s="41">
        <f t="shared" si="1"/>
        <v>0</v>
      </c>
      <c r="I30" s="42">
        <f t="shared" si="2"/>
        <v>0</v>
      </c>
      <c r="J30" s="43"/>
    </row>
    <row r="31" spans="1:18" hidden="1">
      <c r="A31" s="35"/>
      <c r="B31" s="36" t="s">
        <v>33</v>
      </c>
      <c r="C31" s="37"/>
      <c r="D31" s="37"/>
      <c r="E31" s="38"/>
      <c r="F31" s="39">
        <f t="shared" si="0"/>
        <v>0</v>
      </c>
      <c r="G31" s="40">
        <v>0.19</v>
      </c>
      <c r="H31" s="41">
        <f t="shared" si="1"/>
        <v>0</v>
      </c>
      <c r="I31" s="42">
        <f t="shared" si="2"/>
        <v>0</v>
      </c>
      <c r="J31" s="43"/>
    </row>
    <row r="32" spans="1:18" hidden="1">
      <c r="A32" s="35"/>
      <c r="B32" s="36"/>
      <c r="C32" s="47"/>
      <c r="D32" s="37"/>
      <c r="E32" s="38"/>
      <c r="F32" s="39">
        <f t="shared" si="0"/>
        <v>0</v>
      </c>
      <c r="G32" s="40">
        <v>0.19</v>
      </c>
      <c r="H32" s="41">
        <f t="shared" si="1"/>
        <v>0</v>
      </c>
      <c r="I32" s="42">
        <f t="shared" si="2"/>
        <v>0</v>
      </c>
      <c r="J32" s="43"/>
    </row>
    <row r="33" spans="1:17" hidden="1">
      <c r="A33" s="35"/>
      <c r="B33" s="36"/>
      <c r="C33" s="47"/>
      <c r="D33" s="37"/>
      <c r="E33" s="38"/>
      <c r="F33" s="39">
        <f t="shared" si="0"/>
        <v>0</v>
      </c>
      <c r="G33" s="40">
        <v>0.19</v>
      </c>
      <c r="H33" s="41">
        <f t="shared" si="1"/>
        <v>0</v>
      </c>
      <c r="I33" s="42">
        <f t="shared" si="2"/>
        <v>0</v>
      </c>
      <c r="J33" s="43"/>
    </row>
    <row r="34" spans="1:17" hidden="1">
      <c r="A34" s="35"/>
      <c r="B34" s="36"/>
      <c r="C34" s="47"/>
      <c r="D34" s="37"/>
      <c r="E34" s="38"/>
      <c r="F34" s="39">
        <f t="shared" si="0"/>
        <v>0</v>
      </c>
      <c r="G34" s="40">
        <v>0.19</v>
      </c>
      <c r="H34" s="41">
        <f t="shared" si="1"/>
        <v>0</v>
      </c>
      <c r="I34" s="42">
        <f t="shared" si="2"/>
        <v>0</v>
      </c>
      <c r="J34" s="43"/>
    </row>
    <row r="35" spans="1:17" hidden="1">
      <c r="A35" s="35"/>
      <c r="B35" s="36"/>
      <c r="C35" s="47"/>
      <c r="D35" s="37"/>
      <c r="E35" s="38"/>
      <c r="F35" s="39">
        <f t="shared" si="0"/>
        <v>0</v>
      </c>
      <c r="G35" s="40">
        <v>0.19</v>
      </c>
      <c r="H35" s="41">
        <f t="shared" si="1"/>
        <v>0</v>
      </c>
      <c r="I35" s="42">
        <f t="shared" si="2"/>
        <v>0</v>
      </c>
      <c r="J35" s="43"/>
    </row>
    <row r="36" spans="1:17" hidden="1">
      <c r="A36" s="35"/>
      <c r="B36" s="36"/>
      <c r="C36" s="47"/>
      <c r="D36" s="37"/>
      <c r="E36" s="38"/>
      <c r="F36" s="39">
        <f t="shared" si="0"/>
        <v>0</v>
      </c>
      <c r="G36" s="40">
        <v>0.19</v>
      </c>
      <c r="H36" s="41">
        <f t="shared" si="1"/>
        <v>0</v>
      </c>
      <c r="I36" s="42">
        <f t="shared" si="2"/>
        <v>0</v>
      </c>
      <c r="J36" s="43"/>
    </row>
    <row r="37" spans="1:17" hidden="1">
      <c r="A37" s="35"/>
      <c r="B37" s="36"/>
      <c r="C37" s="47"/>
      <c r="D37" s="37"/>
      <c r="E37" s="38"/>
      <c r="F37" s="39">
        <f t="shared" si="0"/>
        <v>0</v>
      </c>
      <c r="G37" s="40">
        <v>0.19</v>
      </c>
      <c r="H37" s="41">
        <f t="shared" si="1"/>
        <v>0</v>
      </c>
      <c r="I37" s="42">
        <f t="shared" si="2"/>
        <v>0</v>
      </c>
      <c r="J37" s="43"/>
    </row>
    <row r="38" spans="1:17" hidden="1">
      <c r="A38" s="35"/>
      <c r="B38" s="36"/>
      <c r="C38" s="47"/>
      <c r="D38" s="37"/>
      <c r="E38" s="38"/>
      <c r="F38" s="39">
        <f t="shared" si="0"/>
        <v>0</v>
      </c>
      <c r="G38" s="40">
        <v>0.19</v>
      </c>
      <c r="H38" s="41">
        <f t="shared" si="1"/>
        <v>0</v>
      </c>
      <c r="I38" s="42">
        <f t="shared" si="2"/>
        <v>0</v>
      </c>
      <c r="J38" s="43"/>
    </row>
    <row r="39" spans="1:17" hidden="1">
      <c r="A39" s="35"/>
      <c r="B39" s="36"/>
      <c r="C39" s="47"/>
      <c r="D39" s="37"/>
      <c r="E39" s="38"/>
      <c r="F39" s="39">
        <f t="shared" si="0"/>
        <v>0</v>
      </c>
      <c r="G39" s="40">
        <v>0.19</v>
      </c>
      <c r="H39" s="41">
        <f t="shared" si="1"/>
        <v>0</v>
      </c>
      <c r="I39" s="42">
        <f t="shared" si="2"/>
        <v>0</v>
      </c>
      <c r="J39" s="43"/>
    </row>
    <row r="40" spans="1:17" hidden="1">
      <c r="A40" s="35"/>
      <c r="B40" s="36"/>
      <c r="C40" s="47"/>
      <c r="D40" s="37"/>
      <c r="E40" s="38"/>
      <c r="F40" s="39">
        <f t="shared" si="0"/>
        <v>0</v>
      </c>
      <c r="G40" s="40">
        <v>0.19</v>
      </c>
      <c r="H40" s="41">
        <f t="shared" si="1"/>
        <v>0</v>
      </c>
      <c r="I40" s="42">
        <f t="shared" si="2"/>
        <v>0</v>
      </c>
      <c r="J40" s="43"/>
    </row>
    <row r="41" spans="1:17" hidden="1">
      <c r="A41" s="35"/>
      <c r="B41" s="36"/>
      <c r="C41" s="47"/>
      <c r="D41" s="37"/>
      <c r="E41" s="38"/>
      <c r="F41" s="39">
        <f t="shared" si="0"/>
        <v>0</v>
      </c>
      <c r="G41" s="40"/>
      <c r="H41" s="41">
        <f t="shared" si="1"/>
        <v>0</v>
      </c>
      <c r="I41" s="42">
        <f t="shared" si="2"/>
        <v>0</v>
      </c>
      <c r="J41" s="43"/>
    </row>
    <row r="42" spans="1:17" hidden="1">
      <c r="A42" s="35"/>
      <c r="B42" s="36"/>
      <c r="C42" s="47"/>
      <c r="D42" s="37"/>
      <c r="E42" s="38"/>
      <c r="F42" s="39">
        <f t="shared" si="0"/>
        <v>0</v>
      </c>
      <c r="G42" s="40"/>
      <c r="H42" s="41">
        <f t="shared" si="1"/>
        <v>0</v>
      </c>
      <c r="I42" s="42">
        <f t="shared" si="2"/>
        <v>0</v>
      </c>
      <c r="J42" s="43"/>
    </row>
    <row r="43" spans="1:17" hidden="1">
      <c r="A43" s="36"/>
      <c r="B43" s="36"/>
      <c r="C43" s="47"/>
      <c r="D43" s="37"/>
      <c r="E43" s="38"/>
      <c r="F43" s="39">
        <f t="shared" si="0"/>
        <v>0</v>
      </c>
      <c r="G43" s="48"/>
      <c r="H43" s="41">
        <f t="shared" si="1"/>
        <v>0</v>
      </c>
      <c r="I43" s="42">
        <f t="shared" si="2"/>
        <v>0</v>
      </c>
      <c r="J43" s="43"/>
    </row>
    <row r="44" spans="1:17">
      <c r="A44" s="49"/>
      <c r="B44" s="49"/>
      <c r="C44" s="49"/>
      <c r="D44" s="50"/>
      <c r="E44" s="51"/>
      <c r="J44" s="43"/>
    </row>
    <row r="45" spans="1:17" ht="14.25">
      <c r="C45" s="52"/>
      <c r="F45" s="53">
        <f>ROUND(SUMIF(I17:I41,"AKTYWO",F17:F41),0)</f>
        <v>427105</v>
      </c>
      <c r="G45" s="54" t="s">
        <v>59</v>
      </c>
      <c r="H45" s="55">
        <f>SUMIF(I19:I28,"AKTYWO",H19:H28)</f>
        <v>81150.043099999995</v>
      </c>
      <c r="I45" s="56"/>
    </row>
    <row r="46" spans="1:17" ht="14.25">
      <c r="C46" s="52"/>
      <c r="F46" s="53">
        <f>ROUND(SUMIF(I12:I36,"REZERWA",F12:F36),0)</f>
        <v>0</v>
      </c>
      <c r="G46" s="54" t="s">
        <v>37</v>
      </c>
      <c r="H46" s="55">
        <f>SUMIF(I19:I28,"REZERWA",H19:H28)</f>
        <v>0</v>
      </c>
    </row>
    <row r="47" spans="1:17" ht="18">
      <c r="A47" s="57" t="s">
        <v>38</v>
      </c>
      <c r="B47" s="58"/>
      <c r="C47" s="78">
        <f>ROUND(SUMIF(I19:I43,"AKTYWO",H19:H43),0)</f>
        <v>81150</v>
      </c>
      <c r="F47" s="51"/>
      <c r="G47" s="59" t="s">
        <v>36</v>
      </c>
      <c r="H47" s="55">
        <f>H45-H46</f>
        <v>81150.043099999995</v>
      </c>
      <c r="Q47" s="56"/>
    </row>
    <row r="48" spans="1:17" ht="18">
      <c r="A48" s="57" t="s">
        <v>39</v>
      </c>
      <c r="B48" s="60" t="s">
        <v>40</v>
      </c>
      <c r="C48" s="79">
        <v>0</v>
      </c>
      <c r="H48" s="55"/>
    </row>
    <row r="49" spans="1:19" ht="18">
      <c r="A49" s="57" t="s">
        <v>41</v>
      </c>
      <c r="B49" s="58"/>
      <c r="C49" s="80">
        <f>C47-C48</f>
        <v>81150</v>
      </c>
      <c r="D49" s="56"/>
      <c r="F49" s="56"/>
    </row>
    <row r="50" spans="1:19" ht="29.25" customHeight="1">
      <c r="A50" s="63" t="s">
        <v>42</v>
      </c>
      <c r="B50" s="63"/>
      <c r="C50" s="64" t="str">
        <f>IF(C49&gt;0,"dt - AKTYWO, ct - PODATEK DOCHODOWY","ct - AKTYWO; dt - PODATEK DOCHODOWY")</f>
        <v>dt - AKTYWO, ct - PODATEK DOCHODOWY</v>
      </c>
      <c r="D50" s="2" t="s">
        <v>58</v>
      </c>
      <c r="F50" s="50"/>
      <c r="K50" s="2">
        <v>130500</v>
      </c>
      <c r="L50" s="2">
        <v>433001</v>
      </c>
      <c r="M50" s="69">
        <v>81150</v>
      </c>
    </row>
    <row r="51" spans="1:19">
      <c r="C51" s="52"/>
      <c r="M51" s="69"/>
    </row>
    <row r="52" spans="1:19">
      <c r="C52" s="52"/>
      <c r="I52" s="69"/>
      <c r="M52" s="69"/>
    </row>
    <row r="53" spans="1:19" ht="14.25">
      <c r="A53" s="57" t="s">
        <v>43</v>
      </c>
      <c r="B53" s="65"/>
      <c r="C53" s="53">
        <f>ROUND(SUMIF(I19:I43,"REZERWA",H19:H43),0)</f>
        <v>0</v>
      </c>
      <c r="G53" s="56"/>
      <c r="H53" s="56"/>
      <c r="M53" s="69"/>
    </row>
    <row r="54" spans="1:19" ht="14.25">
      <c r="A54" s="57" t="s">
        <v>39</v>
      </c>
      <c r="B54" s="60" t="s">
        <v>44</v>
      </c>
      <c r="C54" s="61">
        <f>[4]pasywa!$I$27</f>
        <v>0</v>
      </c>
      <c r="F54" s="55">
        <f>C47-C53</f>
        <v>81150</v>
      </c>
      <c r="I54" s="69"/>
      <c r="M54" s="69"/>
    </row>
    <row r="55" spans="1:19" ht="15">
      <c r="A55" s="57" t="s">
        <v>41</v>
      </c>
      <c r="B55" s="65"/>
      <c r="C55" s="62">
        <f>C53-C54</f>
        <v>0</v>
      </c>
      <c r="D55" s="2" t="s">
        <v>45</v>
      </c>
      <c r="F55" s="51"/>
      <c r="H55" s="56"/>
      <c r="I55" s="69"/>
      <c r="M55" s="69"/>
    </row>
    <row r="56" spans="1:19" ht="22.5">
      <c r="A56" s="63" t="s">
        <v>42</v>
      </c>
      <c r="B56" s="63"/>
      <c r="C56" s="64" t="str">
        <f>IF(C55&gt;0,"dt - PODATEK DOCHODOWY, ct - REZERWA","dt - REZERWA; ct - PODATEK DOCHODOWY")</f>
        <v>dt - REZERWA; ct - PODATEK DOCHODOWY</v>
      </c>
      <c r="I56" s="69"/>
      <c r="K56" s="56"/>
      <c r="M56" s="69"/>
    </row>
    <row r="57" spans="1:19">
      <c r="C57" s="52"/>
      <c r="I57" s="69"/>
      <c r="K57" s="56"/>
      <c r="L57" s="54"/>
      <c r="M57" s="84"/>
    </row>
    <row r="58" spans="1:19" ht="14.25">
      <c r="A58" s="66" t="s">
        <v>46</v>
      </c>
      <c r="C58" s="52">
        <f>-C49+C55</f>
        <v>-81150</v>
      </c>
      <c r="D58" s="67"/>
      <c r="I58" s="69"/>
      <c r="L58" s="54"/>
      <c r="M58" s="84"/>
    </row>
    <row r="59" spans="1:19" ht="14.25">
      <c r="A59" s="66"/>
      <c r="C59" s="52"/>
      <c r="I59" s="69"/>
      <c r="L59" s="54"/>
      <c r="M59" s="84"/>
      <c r="N59" s="75"/>
      <c r="O59" s="75"/>
      <c r="P59" s="75"/>
      <c r="Q59" s="75"/>
      <c r="R59" s="75"/>
      <c r="S59" s="75"/>
    </row>
    <row r="60" spans="1:19" ht="14.25">
      <c r="A60" s="66" t="s">
        <v>47</v>
      </c>
      <c r="C60" s="52"/>
      <c r="I60" s="69"/>
      <c r="L60" s="84"/>
      <c r="M60" s="84"/>
      <c r="N60" s="74"/>
      <c r="O60" s="75"/>
      <c r="P60" s="75"/>
      <c r="Q60" s="75">
        <v>234423.17</v>
      </c>
      <c r="R60" s="75">
        <v>119659.78</v>
      </c>
      <c r="S60" s="75"/>
    </row>
    <row r="61" spans="1:19">
      <c r="C61" s="52"/>
      <c r="I61" s="69"/>
      <c r="L61" s="84"/>
      <c r="M61" s="84"/>
      <c r="N61" s="74"/>
      <c r="O61" s="75"/>
      <c r="P61" s="75"/>
      <c r="Q61" s="75">
        <v>19566.28</v>
      </c>
      <c r="R61" s="75">
        <v>1282.3499999999999</v>
      </c>
      <c r="S61" s="75"/>
    </row>
    <row r="62" spans="1:19" ht="14.25">
      <c r="A62" s="66"/>
      <c r="C62" s="52"/>
      <c r="I62" s="69"/>
      <c r="L62" s="74"/>
      <c r="M62" s="74"/>
      <c r="N62" s="74"/>
      <c r="O62" s="75"/>
      <c r="P62" s="75"/>
      <c r="Q62" s="75">
        <v>1021.37</v>
      </c>
      <c r="R62" s="75">
        <v>202.32</v>
      </c>
      <c r="S62" s="75"/>
    </row>
    <row r="63" spans="1:19">
      <c r="L63" s="74"/>
      <c r="M63" s="74"/>
      <c r="N63" s="74"/>
      <c r="O63" s="75"/>
      <c r="P63" s="75"/>
      <c r="Q63" s="75"/>
      <c r="R63" s="75"/>
      <c r="S63" s="75"/>
    </row>
    <row r="64" spans="1:19">
      <c r="A64" s="2" t="s">
        <v>48</v>
      </c>
      <c r="B64" s="2" t="s">
        <v>49</v>
      </c>
      <c r="L64" s="74">
        <f>SUM(L60:L63)</f>
        <v>0</v>
      </c>
      <c r="M64" s="74">
        <f>SUM(M60:M63)</f>
        <v>0</v>
      </c>
      <c r="N64" s="74"/>
      <c r="O64" s="75"/>
      <c r="P64" s="75"/>
      <c r="Q64" s="75">
        <f>SUM(Q60:Q63)</f>
        <v>255010.82</v>
      </c>
      <c r="R64" s="75">
        <f>SUM(R60:R63)</f>
        <v>121144.45000000001</v>
      </c>
      <c r="S64" s="75"/>
    </row>
    <row r="65" spans="8:19">
      <c r="L65" s="74"/>
      <c r="M65" s="74"/>
      <c r="N65" s="74"/>
      <c r="O65" s="75"/>
      <c r="P65" s="75"/>
      <c r="Q65" s="75"/>
      <c r="R65" s="75"/>
      <c r="S65" s="75"/>
    </row>
    <row r="66" spans="8:19">
      <c r="H66" s="56"/>
      <c r="L66" s="74"/>
      <c r="M66" s="74"/>
      <c r="N66" s="74"/>
      <c r="O66" s="75"/>
      <c r="P66" s="75"/>
      <c r="Q66" s="75">
        <f>Q64-R64</f>
        <v>133866.37</v>
      </c>
      <c r="R66" s="75"/>
      <c r="S66" s="75"/>
    </row>
    <row r="67" spans="8:19">
      <c r="L67" s="74"/>
      <c r="M67" s="74"/>
      <c r="N67" s="74"/>
      <c r="O67" s="75"/>
      <c r="P67" s="75"/>
      <c r="Q67" s="75"/>
      <c r="R67" s="75"/>
      <c r="S67" s="75"/>
    </row>
    <row r="68" spans="8:19">
      <c r="L68" s="74">
        <f>L64-M64</f>
        <v>0</v>
      </c>
      <c r="M68" s="74"/>
      <c r="N68" s="74"/>
      <c r="O68" s="75"/>
      <c r="P68" s="75"/>
      <c r="Q68" s="75"/>
      <c r="R68" s="75"/>
      <c r="S68" s="75"/>
    </row>
    <row r="69" spans="8:19">
      <c r="L69" s="74"/>
      <c r="M69" s="74"/>
      <c r="N69" s="74"/>
      <c r="O69" s="75"/>
      <c r="P69" s="75"/>
      <c r="Q69" s="75"/>
      <c r="R69" s="75"/>
      <c r="S69" s="75"/>
    </row>
    <row r="70" spans="8:19">
      <c r="H70" s="69"/>
      <c r="I70" s="69"/>
      <c r="L70" s="69"/>
      <c r="M70" s="69"/>
      <c r="N70" s="69"/>
    </row>
    <row r="71" spans="8:19">
      <c r="H71" s="74">
        <v>2018</v>
      </c>
      <c r="I71" s="74"/>
    </row>
    <row r="72" spans="8:19">
      <c r="H72" s="74"/>
      <c r="I72" s="74"/>
    </row>
    <row r="73" spans="8:19">
      <c r="H73" s="74">
        <v>119659.78</v>
      </c>
      <c r="I73" s="74">
        <v>234423.17</v>
      </c>
    </row>
    <row r="74" spans="8:19">
      <c r="H74" s="74">
        <v>1282.3499999999999</v>
      </c>
      <c r="I74" s="74">
        <v>19566.28</v>
      </c>
    </row>
    <row r="75" spans="8:19">
      <c r="H75" s="74">
        <v>202.32</v>
      </c>
      <c r="I75" s="74">
        <v>1021.37</v>
      </c>
    </row>
    <row r="76" spans="8:19">
      <c r="H76" s="74">
        <f>SUM(H73:H75)</f>
        <v>121144.45000000001</v>
      </c>
      <c r="I76" s="74">
        <f>SUM(I73:I75)</f>
        <v>255010.82</v>
      </c>
    </row>
    <row r="77" spans="8:19">
      <c r="H77" s="74"/>
      <c r="I77" s="74"/>
    </row>
    <row r="78" spans="8:19">
      <c r="H78" s="74"/>
      <c r="I78" s="74">
        <f>I76-H76</f>
        <v>133866.37</v>
      </c>
    </row>
    <row r="79" spans="8:19">
      <c r="H79" s="75"/>
      <c r="I79" s="75"/>
    </row>
    <row r="80" spans="8:19">
      <c r="H80" s="75"/>
      <c r="I80" s="75"/>
    </row>
    <row r="81" spans="8:9">
      <c r="H81" s="75">
        <v>2019</v>
      </c>
      <c r="I81" s="75"/>
    </row>
    <row r="82" spans="8:9">
      <c r="H82" s="75"/>
      <c r="I82" s="75"/>
    </row>
    <row r="83" spans="8:9">
      <c r="H83" s="74">
        <v>12118.82</v>
      </c>
      <c r="I83" s="74">
        <v>52311.44</v>
      </c>
    </row>
    <row r="84" spans="8:9">
      <c r="H84" s="74">
        <v>1815.6</v>
      </c>
      <c r="I84" s="74">
        <f>-7801.44</f>
        <v>-7801.44</v>
      </c>
    </row>
    <row r="85" spans="8:9">
      <c r="H85" s="74"/>
      <c r="I85" s="74">
        <f>-1004.67</f>
        <v>-1004.67</v>
      </c>
    </row>
    <row r="86" spans="8:9">
      <c r="H86" s="74"/>
      <c r="I86" s="74"/>
    </row>
    <row r="87" spans="8:9">
      <c r="H87" s="74">
        <f>SUM(H83:H86)</f>
        <v>13934.42</v>
      </c>
      <c r="I87" s="74">
        <f>SUM(I83:I86)</f>
        <v>43505.33</v>
      </c>
    </row>
    <row r="88" spans="8:9">
      <c r="H88" s="74"/>
      <c r="I88" s="74"/>
    </row>
    <row r="89" spans="8:9">
      <c r="H89" s="74"/>
      <c r="I89" s="74">
        <f>I87-H87</f>
        <v>29570.910000000003</v>
      </c>
    </row>
  </sheetData>
  <mergeCells count="4">
    <mergeCell ref="C4:D4"/>
    <mergeCell ref="C6:D6"/>
    <mergeCell ref="I6:J8"/>
    <mergeCell ref="C8:D9"/>
  </mergeCells>
  <pageMargins left="0.15748031496062992" right="0.15748031496062992" top="0.6692913385826772" bottom="0.78740157480314965" header="0.31496062992125984" footer="0.31496062992125984"/>
  <pageSetup paperSize="9" scale="58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A089C4CF-CAD2-449F-8609-71AD229E8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D47EE1-FA10-4C07-82D6-C10BD8F254E4}"/>
</file>

<file path=customXml/itemProps3.xml><?xml version="1.0" encoding="utf-8"?>
<ds:datastoreItem xmlns:ds="http://schemas.openxmlformats.org/officeDocument/2006/customXml" ds:itemID="{3754B102-02B4-44BF-B8B1-70ABD7F518B2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KALKULACJA_2024</vt:lpstr>
    </vt:vector>
  </TitlesOfParts>
  <Company>Rödl &amp; 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andrzej.niewiarowski</dc:creator>
  <cp:lastModifiedBy>Hajduk, Grzegorz</cp:lastModifiedBy>
  <cp:lastPrinted>2020-01-17T11:44:36Z</cp:lastPrinted>
  <dcterms:created xsi:type="dcterms:W3CDTF">2019-02-18T10:57:46Z</dcterms:created>
  <dcterms:modified xsi:type="dcterms:W3CDTF">2025-01-16T13:14:52Z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