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4.2025_cit_7982/"/>
    </mc:Choice>
  </mc:AlternateContent>
  <xr:revisionPtr revIDLastSave="13" documentId="11_1E8222231C2486522089679C74020B80E2623A60" xr6:coauthVersionLast="47" xr6:coauthVersionMax="47" xr10:uidLastSave="{8FE8EEAB-F5FC-4F3B-ACE0-24816EEC2E15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0" i="1"/>
  <c r="K29" i="1"/>
  <c r="H28" i="1"/>
  <c r="H27" i="1"/>
  <c r="K31" i="1" l="1"/>
</calcChain>
</file>

<file path=xl/sharedStrings.xml><?xml version="1.0" encoding="utf-8"?>
<sst xmlns="http://schemas.openxmlformats.org/spreadsheetml/2006/main" count="360" uniqueCount="79">
  <si>
    <t/>
  </si>
  <si>
    <t>25% NKUP</t>
  </si>
  <si>
    <t>5025000016</t>
  </si>
  <si>
    <t>KR</t>
  </si>
  <si>
    <t>40</t>
  </si>
  <si>
    <t>PLN</t>
  </si>
  <si>
    <t>NK</t>
  </si>
  <si>
    <t>202501*UMOWA LEASINGOWA WE 1T931</t>
  </si>
  <si>
    <t>7982010290</t>
  </si>
  <si>
    <t>60767820</t>
  </si>
  <si>
    <t>449050</t>
  </si>
  <si>
    <t>7982010200</t>
  </si>
  <si>
    <t>202501*UMOWA SERWISOWA WE 1T931</t>
  </si>
  <si>
    <t>202501*UMOWA LEASINGOWA WE 7N489</t>
  </si>
  <si>
    <t>202501*UMOWA SERWISOWA WE 7N489</t>
  </si>
  <si>
    <t>5025000018</t>
  </si>
  <si>
    <t>202501*NAJEM SAMOCHODU - B.KOCHANOWSKI</t>
  </si>
  <si>
    <t>60767388</t>
  </si>
  <si>
    <t>5125000057</t>
  </si>
  <si>
    <t>WR</t>
  </si>
  <si>
    <t>202502*UMOWA SERWISOWA WE 7N489</t>
  </si>
  <si>
    <t>202502*UMOWA LEASINGU WE 1T931</t>
  </si>
  <si>
    <t>202502*UMOWA LEASINGU WE 7N489</t>
  </si>
  <si>
    <t>202502*UMOWA SERWISOWA WE 1T931</t>
  </si>
  <si>
    <t>5125000074</t>
  </si>
  <si>
    <t>202502*NAJEM SAMOCHODU - B.KOCHANOWSKI</t>
  </si>
  <si>
    <t>5125000160</t>
  </si>
  <si>
    <t>202503*NAJEM SAMOCHODU - B.KOCHANOWSKI</t>
  </si>
  <si>
    <t>5125000165</t>
  </si>
  <si>
    <t>202503*LEASING WE 1T931 03/2025</t>
  </si>
  <si>
    <t>202503*LEASING WE 7N489 03/2025</t>
  </si>
  <si>
    <t>202503*UMOWA LEASINGU WE 1T931 03/2025</t>
  </si>
  <si>
    <t>202503*UMOWA LEASINGUWE 7N489 03/2025</t>
  </si>
  <si>
    <t>5125000189</t>
  </si>
  <si>
    <t>202504*LEASING WE 1T931 04/2025</t>
  </si>
  <si>
    <t>202504*LEASING WE 7N489 04/2025</t>
  </si>
  <si>
    <t>202504*UMOWA SERWISOWA WE 1T931 04/2025</t>
  </si>
  <si>
    <t>202504*UMOWA SERWISOWA WE 7N489 04/2025</t>
  </si>
  <si>
    <t>5125000211</t>
  </si>
  <si>
    <t>202504*NAJEM SAMOCHODU - B.KOCHANOWSKI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</si>
  <si>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</si>
  <si>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</si>
  <si>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</si>
  <si>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</si>
  <si>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</si>
  <si>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</si>
  <si>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</si>
  <si>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</si>
  <si>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</si>
  <si>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</si>
  <si>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</si>
  <si>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</si>
  <si>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</si>
  <si>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</si>
  <si>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</si>
  <si>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</si>
  <si>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</si>
  <si>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</si>
  <si>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</si>
  <si>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UMOWA LEASINGU </t>
  </si>
  <si>
    <t>odliczenie kup 100% umowa leasingu bez przekroczenia limitu 150 tys pln + nieodliczone 50% vat</t>
  </si>
  <si>
    <t>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</si>
  <si>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</si>
  <si>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</si>
  <si>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</si>
  <si>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</si>
  <si>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</si>
  <si>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</si>
  <si>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</si>
  <si>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</si>
  <si>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</si>
  <si>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</si>
  <si>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</si>
  <si>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</si>
  <si>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</si>
  <si>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</si>
  <si>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</si>
  <si>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</si>
  <si>
    <t>WE 1T931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</si>
</sst>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5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9</xdr:col>
      <xdr:colOff>201160</xdr:colOff>
      <xdr:row>102</xdr:row>
      <xdr:rowOff>1153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7B8692C4-ADCE-473A-972D-28B52B11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10675"/>
          <a:ext cx="8135485" cy="82593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18</xdr:col>
      <xdr:colOff>344019</xdr:colOff>
      <xdr:row>100</xdr:row>
      <xdr:rowOff>115423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D7016A8-72CE-4E8B-9D99-ED09BF0B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7925" y="9210675"/>
          <a:ext cx="8021169" cy="804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topLeftCell="A20" workbookViewId="0">
      <selection activeCell="G35" sqref="G3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42</v>
      </c>
      <c r="B1" s="1" t="s">
        <v>43</v>
      </c>
      <c r="C1" s="1" t="s">
        <v>44</v>
      </c>
      <c r="D1" s="1" t="s">
        <v>45</v>
      </c>
      <c r="E1" s="11" t="s">
        <v>46</v>
      </c>
      <c r="F1" s="1" t="s">
        <v>47</v>
      </c>
      <c r="G1" s="11" t="s">
        <v>48</v>
      </c>
      <c r="H1" s="11" t="s">
        <v>49</v>
      </c>
      <c r="I1" s="1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1" t="s">
        <v>55</v>
      </c>
      <c r="O1" s="1" t="s">
        <v>56</v>
      </c>
      <c r="P1" s="1" t="s">
        <v>57</v>
      </c>
      <c r="Q1" s="1" t="s">
        <v>58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25">
        <v>1445.52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45664</v>
      </c>
      <c r="G3" t="s">
        <v>4</v>
      </c>
      <c r="H3" s="4">
        <v>343.15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45684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45664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45684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45664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45684</v>
      </c>
    </row>
    <row r="6" spans="1:17" ht="14.1" customHeight="1" outlineLevel="3" x14ac:dyDescent="0.2">
      <c r="A6" s="2" t="s">
        <v>0</v>
      </c>
      <c r="B6" t="s">
        <v>1</v>
      </c>
      <c r="C6" t="s">
        <v>15</v>
      </c>
      <c r="D6" t="s">
        <v>0</v>
      </c>
      <c r="E6" t="s">
        <v>3</v>
      </c>
      <c r="F6" s="3">
        <v>45684</v>
      </c>
      <c r="G6" t="s">
        <v>4</v>
      </c>
      <c r="H6" s="4">
        <v>3000</v>
      </c>
      <c r="I6" t="s">
        <v>5</v>
      </c>
      <c r="J6" t="s">
        <v>6</v>
      </c>
      <c r="K6" t="s">
        <v>0</v>
      </c>
      <c r="L6" t="s">
        <v>16</v>
      </c>
      <c r="M6" t="s">
        <v>8</v>
      </c>
      <c r="N6" t="s">
        <v>17</v>
      </c>
      <c r="O6" t="s">
        <v>10</v>
      </c>
      <c r="P6" t="s">
        <v>11</v>
      </c>
      <c r="Q6" s="3">
        <v>45685</v>
      </c>
    </row>
    <row r="7" spans="1:17" ht="14.1" customHeight="1" outlineLevel="3" x14ac:dyDescent="0.2">
      <c r="A7" s="2" t="s">
        <v>0</v>
      </c>
      <c r="B7" t="s">
        <v>1</v>
      </c>
      <c r="C7" t="s">
        <v>18</v>
      </c>
      <c r="D7" t="s">
        <v>0</v>
      </c>
      <c r="E7" t="s">
        <v>19</v>
      </c>
      <c r="F7" s="3">
        <v>45693</v>
      </c>
      <c r="G7" t="s">
        <v>4</v>
      </c>
      <c r="H7" s="4">
        <v>302.75</v>
      </c>
      <c r="I7" t="s">
        <v>5</v>
      </c>
      <c r="J7" t="s">
        <v>6</v>
      </c>
      <c r="K7" t="s">
        <v>0</v>
      </c>
      <c r="L7" t="s">
        <v>20</v>
      </c>
      <c r="M7" t="s">
        <v>8</v>
      </c>
      <c r="N7" t="s">
        <v>9</v>
      </c>
      <c r="O7" t="s">
        <v>10</v>
      </c>
      <c r="P7" t="s">
        <v>11</v>
      </c>
      <c r="Q7" s="3">
        <v>45707</v>
      </c>
    </row>
    <row r="8" spans="1:17" ht="14.1" customHeight="1" outlineLevel="3" x14ac:dyDescent="0.2">
      <c r="A8" s="2" t="s">
        <v>0</v>
      </c>
      <c r="B8" t="s">
        <v>1</v>
      </c>
      <c r="C8" t="s">
        <v>18</v>
      </c>
      <c r="D8" t="s">
        <v>0</v>
      </c>
      <c r="E8" t="s">
        <v>19</v>
      </c>
      <c r="F8" s="3">
        <v>45693</v>
      </c>
      <c r="G8" t="s">
        <v>4</v>
      </c>
      <c r="H8" s="25">
        <v>1445.52</v>
      </c>
      <c r="I8" t="s">
        <v>5</v>
      </c>
      <c r="J8" t="s">
        <v>6</v>
      </c>
      <c r="K8" t="s">
        <v>0</v>
      </c>
      <c r="L8" t="s">
        <v>21</v>
      </c>
      <c r="M8" t="s">
        <v>8</v>
      </c>
      <c r="N8" t="s">
        <v>9</v>
      </c>
      <c r="O8" t="s">
        <v>10</v>
      </c>
      <c r="P8" t="s">
        <v>11</v>
      </c>
      <c r="Q8" s="3">
        <v>45707</v>
      </c>
    </row>
    <row r="9" spans="1:17" ht="14.1" customHeight="1" outlineLevel="3" x14ac:dyDescent="0.2">
      <c r="A9" s="2" t="s">
        <v>0</v>
      </c>
      <c r="B9" t="s">
        <v>1</v>
      </c>
      <c r="C9" t="s">
        <v>18</v>
      </c>
      <c r="D9" t="s">
        <v>0</v>
      </c>
      <c r="E9" t="s">
        <v>19</v>
      </c>
      <c r="F9" s="3">
        <v>45693</v>
      </c>
      <c r="G9" t="s">
        <v>4</v>
      </c>
      <c r="H9" s="25">
        <v>1264.57</v>
      </c>
      <c r="I9" t="s">
        <v>5</v>
      </c>
      <c r="J9" t="s">
        <v>6</v>
      </c>
      <c r="K9" t="s">
        <v>0</v>
      </c>
      <c r="L9" t="s">
        <v>22</v>
      </c>
      <c r="M9" t="s">
        <v>8</v>
      </c>
      <c r="N9" t="s">
        <v>9</v>
      </c>
      <c r="O9" t="s">
        <v>10</v>
      </c>
      <c r="P9" t="s">
        <v>11</v>
      </c>
      <c r="Q9" s="3">
        <v>45707</v>
      </c>
    </row>
    <row r="10" spans="1:17" ht="14.1" customHeight="1" outlineLevel="3" x14ac:dyDescent="0.2">
      <c r="A10" s="2" t="s">
        <v>0</v>
      </c>
      <c r="B10" t="s">
        <v>1</v>
      </c>
      <c r="C10" t="s">
        <v>18</v>
      </c>
      <c r="D10" t="s">
        <v>0</v>
      </c>
      <c r="E10" t="s">
        <v>19</v>
      </c>
      <c r="F10" s="3">
        <v>45693</v>
      </c>
      <c r="G10" t="s">
        <v>4</v>
      </c>
      <c r="H10" s="4">
        <v>343.15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45707</v>
      </c>
    </row>
    <row r="11" spans="1:17" ht="14.1" customHeight="1" outlineLevel="3" x14ac:dyDescent="0.2">
      <c r="A11" s="2" t="s">
        <v>0</v>
      </c>
      <c r="B11" t="s">
        <v>1</v>
      </c>
      <c r="C11" t="s">
        <v>24</v>
      </c>
      <c r="D11" t="s">
        <v>0</v>
      </c>
      <c r="E11" t="s">
        <v>19</v>
      </c>
      <c r="F11" s="3">
        <v>45715</v>
      </c>
      <c r="G11" t="s">
        <v>4</v>
      </c>
      <c r="H11" s="4">
        <v>3000</v>
      </c>
      <c r="I11" t="s">
        <v>5</v>
      </c>
      <c r="J11" t="s">
        <v>6</v>
      </c>
      <c r="K11" t="s">
        <v>0</v>
      </c>
      <c r="L11" t="s">
        <v>25</v>
      </c>
      <c r="M11" t="s">
        <v>8</v>
      </c>
      <c r="N11" t="s">
        <v>17</v>
      </c>
      <c r="O11" t="s">
        <v>10</v>
      </c>
      <c r="P11" t="s">
        <v>11</v>
      </c>
      <c r="Q11" s="3">
        <v>45716</v>
      </c>
    </row>
    <row r="12" spans="1:17" ht="14.1" customHeight="1" outlineLevel="3" x14ac:dyDescent="0.2">
      <c r="A12" s="2" t="s">
        <v>0</v>
      </c>
      <c r="B12" t="s">
        <v>1</v>
      </c>
      <c r="C12" t="s">
        <v>26</v>
      </c>
      <c r="D12" t="s">
        <v>0</v>
      </c>
      <c r="E12" t="s">
        <v>19</v>
      </c>
      <c r="F12" s="3">
        <v>45747</v>
      </c>
      <c r="G12" t="s">
        <v>4</v>
      </c>
      <c r="H12" s="4">
        <v>3000</v>
      </c>
      <c r="I12" t="s">
        <v>5</v>
      </c>
      <c r="J12" t="s">
        <v>6</v>
      </c>
      <c r="K12" t="s">
        <v>0</v>
      </c>
      <c r="L12" t="s">
        <v>27</v>
      </c>
      <c r="M12" t="s">
        <v>8</v>
      </c>
      <c r="N12" t="s">
        <v>17</v>
      </c>
      <c r="O12" t="s">
        <v>10</v>
      </c>
      <c r="P12" t="s">
        <v>11</v>
      </c>
      <c r="Q12" s="3">
        <v>45747</v>
      </c>
    </row>
    <row r="13" spans="1:17" ht="14.1" customHeight="1" outlineLevel="3" x14ac:dyDescent="0.2">
      <c r="A13" s="2" t="s">
        <v>0</v>
      </c>
      <c r="B13" t="s">
        <v>1</v>
      </c>
      <c r="C13" t="s">
        <v>28</v>
      </c>
      <c r="D13" t="s">
        <v>0</v>
      </c>
      <c r="E13" t="s">
        <v>19</v>
      </c>
      <c r="F13" s="3">
        <v>45722</v>
      </c>
      <c r="G13" t="s">
        <v>4</v>
      </c>
      <c r="H13" s="25">
        <v>1445.52</v>
      </c>
      <c r="I13" t="s">
        <v>5</v>
      </c>
      <c r="J13" t="s">
        <v>6</v>
      </c>
      <c r="K13" t="s">
        <v>0</v>
      </c>
      <c r="L13" t="s">
        <v>29</v>
      </c>
      <c r="M13" t="s">
        <v>8</v>
      </c>
      <c r="N13" t="s">
        <v>9</v>
      </c>
      <c r="O13" t="s">
        <v>10</v>
      </c>
      <c r="P13" t="s">
        <v>11</v>
      </c>
      <c r="Q13" s="3">
        <v>45747</v>
      </c>
    </row>
    <row r="14" spans="1:17" ht="14.1" customHeight="1" outlineLevel="3" x14ac:dyDescent="0.2">
      <c r="A14" s="2" t="s">
        <v>0</v>
      </c>
      <c r="B14" t="s">
        <v>1</v>
      </c>
      <c r="C14" t="s">
        <v>28</v>
      </c>
      <c r="D14" t="s">
        <v>0</v>
      </c>
      <c r="E14" t="s">
        <v>19</v>
      </c>
      <c r="F14" s="3">
        <v>45722</v>
      </c>
      <c r="G14" t="s">
        <v>4</v>
      </c>
      <c r="H14" s="25">
        <v>1264.57</v>
      </c>
      <c r="I14" t="s">
        <v>5</v>
      </c>
      <c r="J14" t="s">
        <v>6</v>
      </c>
      <c r="K14" t="s">
        <v>0</v>
      </c>
      <c r="L14" t="s">
        <v>30</v>
      </c>
      <c r="M14" t="s">
        <v>8</v>
      </c>
      <c r="N14" t="s">
        <v>9</v>
      </c>
      <c r="O14" t="s">
        <v>10</v>
      </c>
      <c r="P14" t="s">
        <v>11</v>
      </c>
      <c r="Q14" s="3">
        <v>45747</v>
      </c>
    </row>
    <row r="15" spans="1:17" ht="14.1" customHeight="1" outlineLevel="3" x14ac:dyDescent="0.2">
      <c r="A15" s="2" t="s">
        <v>0</v>
      </c>
      <c r="B15" t="s">
        <v>1</v>
      </c>
      <c r="C15" t="s">
        <v>28</v>
      </c>
      <c r="D15" t="s">
        <v>0</v>
      </c>
      <c r="E15" t="s">
        <v>19</v>
      </c>
      <c r="F15" s="3">
        <v>45722</v>
      </c>
      <c r="G15" t="s">
        <v>4</v>
      </c>
      <c r="H15" s="4">
        <v>343.15</v>
      </c>
      <c r="I15" t="s">
        <v>5</v>
      </c>
      <c r="J15" t="s">
        <v>6</v>
      </c>
      <c r="K15" t="s">
        <v>0</v>
      </c>
      <c r="L15" t="s">
        <v>31</v>
      </c>
      <c r="M15" t="s">
        <v>8</v>
      </c>
      <c r="N15" t="s">
        <v>9</v>
      </c>
      <c r="O15" t="s">
        <v>10</v>
      </c>
      <c r="P15" t="s">
        <v>11</v>
      </c>
      <c r="Q15" s="3">
        <v>45747</v>
      </c>
    </row>
    <row r="16" spans="1:17" ht="14.1" customHeight="1" outlineLevel="3" x14ac:dyDescent="0.2">
      <c r="A16" s="2" t="s">
        <v>0</v>
      </c>
      <c r="B16" t="s">
        <v>1</v>
      </c>
      <c r="C16" t="s">
        <v>28</v>
      </c>
      <c r="D16" t="s">
        <v>0</v>
      </c>
      <c r="E16" t="s">
        <v>19</v>
      </c>
      <c r="F16" s="3">
        <v>45722</v>
      </c>
      <c r="G16" t="s">
        <v>4</v>
      </c>
      <c r="H16" s="4">
        <v>302.75</v>
      </c>
      <c r="I16" t="s">
        <v>5</v>
      </c>
      <c r="J16" t="s">
        <v>6</v>
      </c>
      <c r="K16" t="s">
        <v>0</v>
      </c>
      <c r="L16" t="s">
        <v>32</v>
      </c>
      <c r="M16" t="s">
        <v>8</v>
      </c>
      <c r="N16" t="s">
        <v>9</v>
      </c>
      <c r="O16" t="s">
        <v>10</v>
      </c>
      <c r="P16" t="s">
        <v>11</v>
      </c>
      <c r="Q16" s="3">
        <v>45747</v>
      </c>
    </row>
    <row r="17" spans="1:17" ht="14.1" customHeight="1" outlineLevel="3" x14ac:dyDescent="0.2">
      <c r="A17" s="2" t="s">
        <v>0</v>
      </c>
      <c r="B17" t="s">
        <v>1</v>
      </c>
      <c r="C17" t="s">
        <v>33</v>
      </c>
      <c r="D17" t="s">
        <v>0</v>
      </c>
      <c r="E17" t="s">
        <v>19</v>
      </c>
      <c r="F17" s="3">
        <v>45751</v>
      </c>
      <c r="G17" t="s">
        <v>4</v>
      </c>
      <c r="H17" s="25">
        <v>1445.52</v>
      </c>
      <c r="I17" t="s">
        <v>5</v>
      </c>
      <c r="J17" t="s">
        <v>6</v>
      </c>
      <c r="K17" t="s">
        <v>0</v>
      </c>
      <c r="L17" t="s">
        <v>34</v>
      </c>
      <c r="M17" t="s">
        <v>8</v>
      </c>
      <c r="N17" t="s">
        <v>9</v>
      </c>
      <c r="O17" t="s">
        <v>10</v>
      </c>
      <c r="P17" t="s">
        <v>11</v>
      </c>
      <c r="Q17" s="3">
        <v>45776</v>
      </c>
    </row>
    <row r="18" spans="1:17" ht="14.1" customHeight="1" outlineLevel="3" x14ac:dyDescent="0.2">
      <c r="A18" s="2" t="s">
        <v>0</v>
      </c>
      <c r="B18" t="s">
        <v>1</v>
      </c>
      <c r="C18" t="s">
        <v>33</v>
      </c>
      <c r="D18" t="s">
        <v>0</v>
      </c>
      <c r="E18" t="s">
        <v>19</v>
      </c>
      <c r="F18" s="3">
        <v>45751</v>
      </c>
      <c r="G18" t="s">
        <v>4</v>
      </c>
      <c r="H18" s="25">
        <v>1264.57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9</v>
      </c>
      <c r="O18" t="s">
        <v>10</v>
      </c>
      <c r="P18" t="s">
        <v>11</v>
      </c>
      <c r="Q18" s="3">
        <v>45776</v>
      </c>
    </row>
    <row r="19" spans="1:17" ht="14.1" customHeight="1" outlineLevel="3" x14ac:dyDescent="0.2">
      <c r="A19" s="2" t="s">
        <v>0</v>
      </c>
      <c r="B19" t="s">
        <v>1</v>
      </c>
      <c r="C19" t="s">
        <v>33</v>
      </c>
      <c r="D19" t="s">
        <v>0</v>
      </c>
      <c r="E19" t="s">
        <v>19</v>
      </c>
      <c r="F19" s="3">
        <v>45751</v>
      </c>
      <c r="G19" t="s">
        <v>4</v>
      </c>
      <c r="H19" s="4">
        <v>343.15</v>
      </c>
      <c r="I19" t="s">
        <v>5</v>
      </c>
      <c r="J19" t="s">
        <v>6</v>
      </c>
      <c r="K19" t="s">
        <v>0</v>
      </c>
      <c r="L19" t="s">
        <v>36</v>
      </c>
      <c r="M19" t="s">
        <v>8</v>
      </c>
      <c r="N19" t="s">
        <v>9</v>
      </c>
      <c r="O19" t="s">
        <v>10</v>
      </c>
      <c r="P19" t="s">
        <v>11</v>
      </c>
      <c r="Q19" s="3">
        <v>45776</v>
      </c>
    </row>
    <row r="20" spans="1:17" ht="14.1" customHeight="1" outlineLevel="3" x14ac:dyDescent="0.2">
      <c r="A20" s="2" t="s">
        <v>0</v>
      </c>
      <c r="B20" t="s">
        <v>1</v>
      </c>
      <c r="C20" t="s">
        <v>33</v>
      </c>
      <c r="D20" t="s">
        <v>0</v>
      </c>
      <c r="E20" t="s">
        <v>19</v>
      </c>
      <c r="F20" s="3">
        <v>45751</v>
      </c>
      <c r="G20" t="s">
        <v>4</v>
      </c>
      <c r="H20" s="4">
        <v>302.75</v>
      </c>
      <c r="I20" t="s">
        <v>5</v>
      </c>
      <c r="J20" t="s">
        <v>6</v>
      </c>
      <c r="K20" t="s">
        <v>0</v>
      </c>
      <c r="L20" t="s">
        <v>37</v>
      </c>
      <c r="M20" t="s">
        <v>8</v>
      </c>
      <c r="N20" t="s">
        <v>9</v>
      </c>
      <c r="O20" t="s">
        <v>10</v>
      </c>
      <c r="P20" t="s">
        <v>11</v>
      </c>
      <c r="Q20" s="3">
        <v>45776</v>
      </c>
    </row>
    <row r="21" spans="1:17" ht="14.1" customHeight="1" outlineLevel="3" x14ac:dyDescent="0.2">
      <c r="A21" s="2" t="s">
        <v>0</v>
      </c>
      <c r="B21" t="s">
        <v>1</v>
      </c>
      <c r="C21" t="s">
        <v>38</v>
      </c>
      <c r="D21" t="s">
        <v>0</v>
      </c>
      <c r="E21" t="s">
        <v>19</v>
      </c>
      <c r="F21" s="3">
        <v>45777</v>
      </c>
      <c r="G21" t="s">
        <v>4</v>
      </c>
      <c r="H21" s="4">
        <v>3000</v>
      </c>
      <c r="I21" t="s">
        <v>5</v>
      </c>
      <c r="J21" t="s">
        <v>6</v>
      </c>
      <c r="K21" t="s">
        <v>0</v>
      </c>
      <c r="L21" t="s">
        <v>39</v>
      </c>
      <c r="M21" t="s">
        <v>8</v>
      </c>
      <c r="N21" t="s">
        <v>17</v>
      </c>
      <c r="O21" t="s">
        <v>10</v>
      </c>
      <c r="P21" t="s">
        <v>11</v>
      </c>
      <c r="Q21" s="3">
        <v>45777</v>
      </c>
    </row>
    <row r="22" spans="1:17" outlineLevel="2" x14ac:dyDescent="0.2">
      <c r="A22" s="5" t="s">
        <v>40</v>
      </c>
      <c r="B22" s="5" t="s">
        <v>0</v>
      </c>
      <c r="C22" s="5" t="s">
        <v>0</v>
      </c>
      <c r="D22" s="5" t="s">
        <v>0</v>
      </c>
      <c r="E22" s="5" t="s">
        <v>0</v>
      </c>
      <c r="F22" s="6"/>
      <c r="G22" s="5" t="s">
        <v>0</v>
      </c>
      <c r="H22" s="7">
        <v>25423.96</v>
      </c>
      <c r="I22" s="5" t="s">
        <v>5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6"/>
    </row>
    <row r="23" spans="1:17" outlineLevel="1" x14ac:dyDescent="0.2">
      <c r="A23" s="5" t="s">
        <v>41</v>
      </c>
      <c r="B23" s="5" t="s">
        <v>0</v>
      </c>
      <c r="C23" s="5" t="s">
        <v>0</v>
      </c>
      <c r="D23" s="5" t="s">
        <v>0</v>
      </c>
      <c r="E23" s="5" t="s">
        <v>0</v>
      </c>
      <c r="F23" s="6"/>
      <c r="G23" s="5" t="s">
        <v>0</v>
      </c>
      <c r="H23" s="7">
        <v>25423.96</v>
      </c>
      <c r="I23" s="5" t="s">
        <v>5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6"/>
    </row>
    <row r="24" spans="1:17" x14ac:dyDescent="0.2">
      <c r="A24" s="8" t="s">
        <v>0</v>
      </c>
      <c r="B24" s="8" t="s">
        <v>0</v>
      </c>
      <c r="C24" s="8" t="s">
        <v>0</v>
      </c>
      <c r="D24" s="8" t="s">
        <v>0</v>
      </c>
      <c r="E24" s="8" t="s">
        <v>0</v>
      </c>
      <c r="F24" s="9"/>
      <c r="G24" s="8" t="s">
        <v>0</v>
      </c>
      <c r="H24" s="10">
        <v>25423.96</v>
      </c>
      <c r="I24" s="8" t="s">
        <v>5</v>
      </c>
      <c r="J24" s="8" t="s">
        <v>0</v>
      </c>
      <c r="K24" s="8" t="s">
        <v>0</v>
      </c>
      <c r="L24" s="8" t="s">
        <v>0</v>
      </c>
      <c r="M24" s="8" t="s">
        <v>0</v>
      </c>
      <c r="N24" s="8" t="s">
        <v>0</v>
      </c>
      <c r="O24" s="8" t="s">
        <v>0</v>
      </c>
      <c r="P24" s="8" t="s">
        <v>0</v>
      </c>
      <c r="Q24" s="9"/>
    </row>
    <row r="26" spans="1:17" x14ac:dyDescent="0.2">
      <c r="F26" s="3"/>
      <c r="H26" s="4"/>
      <c r="Q26" s="3"/>
    </row>
    <row r="27" spans="1:17" x14ac:dyDescent="0.2">
      <c r="H27" s="12">
        <f>H2+H4+H8+H9+H13+H14+H17+H18</f>
        <v>10840.36</v>
      </c>
      <c r="L27" s="13" t="s">
        <v>59</v>
      </c>
      <c r="N27" s="14" t="s">
        <v>60</v>
      </c>
    </row>
    <row r="28" spans="1:17" x14ac:dyDescent="0.2">
      <c r="H28" s="15">
        <f>H3+H5+H6+H7+H10+H11+H12+H15+H16+H19+H20+H21</f>
        <v>14583.599999999999</v>
      </c>
    </row>
    <row r="29" spans="1:17" x14ac:dyDescent="0.2">
      <c r="J29" s="16">
        <v>0.25</v>
      </c>
      <c r="K29" s="15">
        <f>H28*25%</f>
        <v>3645.8999999999996</v>
      </c>
      <c r="L29" s="17" t="s">
        <v>61</v>
      </c>
      <c r="N29" s="18" t="s">
        <v>62</v>
      </c>
    </row>
    <row r="30" spans="1:17" x14ac:dyDescent="0.2">
      <c r="J30" s="19">
        <v>0.75</v>
      </c>
      <c r="K30" s="20">
        <f>H28*75%</f>
        <v>10937.699999999999</v>
      </c>
    </row>
    <row r="31" spans="1:17" x14ac:dyDescent="0.2">
      <c r="K31" s="20">
        <f>SUM(K29:K30)</f>
        <v>14583.599999999999</v>
      </c>
    </row>
    <row r="34" spans="1:16" x14ac:dyDescent="0.2">
      <c r="K34" s="20">
        <f>K30+H27</f>
        <v>21778.059999999998</v>
      </c>
      <c r="L34" t="s">
        <v>63</v>
      </c>
    </row>
    <row r="35" spans="1:16" x14ac:dyDescent="0.2">
      <c r="K35" s="21">
        <f>K29</f>
        <v>3645.8999999999996</v>
      </c>
      <c r="L35" s="22" t="s">
        <v>64</v>
      </c>
    </row>
    <row r="36" spans="1:16" x14ac:dyDescent="0.2">
      <c r="K36" s="20">
        <f>K34+K35</f>
        <v>25423.96</v>
      </c>
    </row>
    <row r="38" spans="1:16" ht="89.25" x14ac:dyDescent="0.2">
      <c r="B38" s="23" t="s">
        <v>65</v>
      </c>
      <c r="C38" s="23" t="s">
        <v>66</v>
      </c>
      <c r="D38" s="23" t="s">
        <v>67</v>
      </c>
      <c r="E38" s="23" t="s">
        <v>68</v>
      </c>
      <c r="F38" s="23" t="s">
        <v>69</v>
      </c>
      <c r="G38" s="23" t="s">
        <v>70</v>
      </c>
      <c r="H38" s="23"/>
      <c r="I38" s="23" t="s">
        <v>71</v>
      </c>
      <c r="J38" s="23" t="s">
        <v>72</v>
      </c>
      <c r="K38" s="23" t="s">
        <v>73</v>
      </c>
      <c r="L38" s="24" t="s">
        <v>74</v>
      </c>
      <c r="M38" s="23"/>
      <c r="N38" s="23" t="s">
        <v>75</v>
      </c>
      <c r="O38" s="23"/>
      <c r="P38" s="23"/>
    </row>
    <row r="39" spans="1:16" x14ac:dyDescent="0.2">
      <c r="L39" s="13"/>
    </row>
    <row r="40" spans="1:16" x14ac:dyDescent="0.2">
      <c r="A40" t="s">
        <v>76</v>
      </c>
      <c r="B40">
        <v>36</v>
      </c>
      <c r="C40" s="20">
        <v>1514.14</v>
      </c>
      <c r="D40" s="20">
        <v>54509.04</v>
      </c>
      <c r="E40" s="20">
        <v>287.01</v>
      </c>
      <c r="F40" s="20">
        <v>10332.36</v>
      </c>
      <c r="G40" s="20">
        <v>64841.4</v>
      </c>
      <c r="H40" s="20"/>
      <c r="I40" s="20">
        <v>98438.62</v>
      </c>
      <c r="J40" s="20">
        <v>22640.882600000001</v>
      </c>
      <c r="K40" s="20">
        <v>11320.4413</v>
      </c>
      <c r="L40" s="12">
        <v>109759.0613</v>
      </c>
      <c r="M40" s="20"/>
      <c r="N40" s="20">
        <v>53567.39</v>
      </c>
      <c r="O40" s="20"/>
      <c r="P40" s="20">
        <v>33597.219999999994</v>
      </c>
    </row>
    <row r="41" spans="1:16" x14ac:dyDescent="0.2">
      <c r="C41" s="20"/>
      <c r="D41" s="20"/>
      <c r="E41" s="20"/>
      <c r="F41" s="20"/>
      <c r="G41" s="20"/>
      <c r="H41" s="20"/>
      <c r="I41" s="20"/>
      <c r="J41" s="20"/>
      <c r="K41" s="20"/>
      <c r="L41" s="12"/>
      <c r="M41" s="20"/>
      <c r="N41" s="20"/>
      <c r="O41" s="20"/>
      <c r="P41" s="20"/>
    </row>
    <row r="42" spans="1:16" x14ac:dyDescent="0.2">
      <c r="C42" s="20"/>
      <c r="D42" s="20"/>
      <c r="E42" s="20"/>
      <c r="F42" s="20"/>
      <c r="G42" s="20"/>
      <c r="H42" s="20"/>
      <c r="I42" s="20"/>
      <c r="J42" s="20"/>
      <c r="K42" s="20"/>
      <c r="L42" s="12"/>
      <c r="M42" s="20"/>
      <c r="N42" s="20"/>
      <c r="O42" s="20"/>
      <c r="P42" s="20"/>
    </row>
    <row r="43" spans="1:16" x14ac:dyDescent="0.2">
      <c r="C43" s="20"/>
      <c r="D43" s="20"/>
      <c r="E43" s="20"/>
      <c r="F43" s="20"/>
      <c r="G43" s="20"/>
      <c r="H43" s="20"/>
      <c r="I43" s="20"/>
      <c r="J43" s="20"/>
      <c r="K43" s="20"/>
      <c r="L43" s="12"/>
      <c r="M43" s="20"/>
      <c r="N43" s="20"/>
      <c r="O43" s="20"/>
      <c r="P43" s="20"/>
    </row>
    <row r="44" spans="1:16" x14ac:dyDescent="0.2">
      <c r="A44" t="s">
        <v>77</v>
      </c>
      <c r="B44">
        <v>36</v>
      </c>
      <c r="C44" s="20">
        <v>1264.57</v>
      </c>
      <c r="D44" s="20">
        <v>45524.52</v>
      </c>
      <c r="E44" s="20">
        <v>302.75</v>
      </c>
      <c r="F44" s="20">
        <v>10899</v>
      </c>
      <c r="G44" s="20">
        <v>56423.519999999997</v>
      </c>
      <c r="H44" s="20"/>
      <c r="I44" s="20">
        <v>73902.03</v>
      </c>
      <c r="J44" s="20">
        <v>16997.466899999999</v>
      </c>
      <c r="K44" s="20">
        <v>8498.7334499999997</v>
      </c>
      <c r="L44" s="12">
        <v>82400.763449999999</v>
      </c>
      <c r="M44" s="20"/>
      <c r="N44" s="20">
        <v>50650.879999999997</v>
      </c>
      <c r="O44" s="20"/>
      <c r="P44" s="20">
        <v>17478.510000000002</v>
      </c>
    </row>
    <row r="48" spans="1:16" x14ac:dyDescent="0.2">
      <c r="A48" s="13" t="s">
        <v>78</v>
      </c>
    </row>
    <row r="49" spans="12:12" x14ac:dyDescent="0.2">
      <c r="L49" s="13" t="s">
        <v>77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A28C83A-F19A-4F2C-A46F-C380D9E4E962}"/>
</file>

<file path=customXml/itemProps2.xml><?xml version="1.0" encoding="utf-8"?>
<ds:datastoreItem xmlns:ds="http://schemas.openxmlformats.org/officeDocument/2006/customXml" ds:itemID="{A0BFA59F-00C1-4CC7-BB0D-8C094EAF4C2F}"/>
</file>

<file path=customXml/itemProps3.xml><?xml version="1.0" encoding="utf-8"?>
<ds:datastoreItem xmlns:ds="http://schemas.openxmlformats.org/officeDocument/2006/customXml" ds:itemID="{D31F1F12-FECE-4DB4-8448-05BE366206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2025-05-13T11:09:10Z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