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2.2025_cit_7982/"/>
    </mc:Choice>
  </mc:AlternateContent>
  <xr:revisionPtr revIDLastSave="15" documentId="11_2E8E0D93C401C540C089679C74020B7DCA267B29" xr6:coauthVersionLast="47" xr6:coauthVersionMax="47" xr10:uidLastSave="{7B656CAD-1BDE-43A2-9312-C58A81B560C3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25" i="1"/>
  <c r="K21" i="1"/>
  <c r="H19" i="1"/>
  <c r="H18" i="1"/>
  <c r="K20" i="1" l="1"/>
  <c r="K26" i="1" l="1"/>
  <c r="K22" i="1"/>
</calcChain>
</file>

<file path=xl/sharedStrings.xml><?xml version="1.0" encoding="utf-8"?>
<sst xmlns="http://schemas.openxmlformats.org/spreadsheetml/2006/main" count="220" uniqueCount="65">
  <si>
    <t/>
  </si>
  <si>
    <t>25% NKUP</t>
  </si>
  <si>
    <t>5025000016</t>
  </si>
  <si>
    <t>KR</t>
  </si>
  <si>
    <t>40</t>
  </si>
  <si>
    <t>PLN</t>
  </si>
  <si>
    <t>NK</t>
  </si>
  <si>
    <t>202501*UMOWA LEASINGOWA WE 1T931</t>
  </si>
  <si>
    <t>7982010290</t>
  </si>
  <si>
    <t>60767820</t>
  </si>
  <si>
    <t>449050</t>
  </si>
  <si>
    <t>7982010200</t>
  </si>
  <si>
    <t>202501*UMOWA SERWISOWA WE 1T931</t>
  </si>
  <si>
    <t>202501*UMOWA LEASINGOWA WE 7N489</t>
  </si>
  <si>
    <t>202501*UMOWA SERWISOWA WE 7N489</t>
  </si>
  <si>
    <t>5025000018</t>
  </si>
  <si>
    <t>202501*NAJEM SAMOCHODU - B.KOCHANOWSKI</t>
  </si>
  <si>
    <t>60767388</t>
  </si>
  <si>
    <t>5125000057</t>
  </si>
  <si>
    <t>WR</t>
  </si>
  <si>
    <t>202502*UMOWA LEASINGU WE 1T931</t>
  </si>
  <si>
    <t>202502*UMOWA LEASINGU WE 7N489</t>
  </si>
  <si>
    <t>202502*UMOWA SERWISOWA WE 1T931</t>
  </si>
  <si>
    <t>202502*UMOWA SERWISOWA WE 7N489</t>
  </si>
  <si>
    <t>5125000074</t>
  </si>
  <si>
    <t>202502*NAJEM SAMOCHODU - B.KOCHANOWSKI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</si>
  <si>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</si>
  <si>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</si>
  <si>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</si>
  <si>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</si>
  <si>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</si>
  <si>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</si>
  <si>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</si>
  <si>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</si>
  <si>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</si>
  <si>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</si>
  <si>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</si>
  <si>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</si>
  <si>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</si>
  <si>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</si>
  <si>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</si>
  <si>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</si>
  <si>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</si>
  <si>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</si>
  <si>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</si>
  <si>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 xml:space="preserve">UMOWA LEASINGU </t>
  </si>
  <si>
    <t>odliczenie kup 100% umowa leasingu bez przekroczenia limitu 150 tys pln + nieodliczone 50% vat</t>
  </si>
  <si>
    <t>UMOWA SERWISOWA  i B. Kochanowski</t>
  </si>
  <si>
    <t>25% nkup</t>
  </si>
  <si>
    <t>razem kup</t>
  </si>
  <si>
    <t>razem nkup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</si>
  <si>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</si>
  <si>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</si>
  <si>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</si>
  <si>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</si>
  <si>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</si>
  <si>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</si>
  <si>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</si>
  <si>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</si>
  <si>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</si>
  <si>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</si>
  <si>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</si>
  <si>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</si>
  <si>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</si>
  <si>
    <t>WE 1T931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</si>
</sst>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0" fillId="6" borderId="0" xfId="0" applyNumberFormat="1" applyFill="1" applyAlignment="1">
      <alignment vertical="top"/>
    </xf>
    <xf numFmtId="9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4" fontId="0" fillId="5" borderId="0" xfId="0" applyNumberFormat="1" applyFill="1" applyAlignment="1">
      <alignment horizontal="right" vertical="top"/>
    </xf>
    <xf numFmtId="4" fontId="0" fillId="6" borderId="0" xfId="0" applyNumberForma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9</xdr:col>
      <xdr:colOff>201160</xdr:colOff>
      <xdr:row>93</xdr:row>
      <xdr:rowOff>1153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E27BDEAC-FFCB-45F1-A3B8-659D3638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53425"/>
          <a:ext cx="8135485" cy="82593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18</xdr:col>
      <xdr:colOff>410694</xdr:colOff>
      <xdr:row>91</xdr:row>
      <xdr:rowOff>115423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5995022B-5BC7-479C-8218-E3203D18C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7925" y="8353425"/>
          <a:ext cx="8021169" cy="8049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topLeftCell="A33" workbookViewId="0">
      <selection activeCell="L40" sqref="L40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40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28</v>
      </c>
      <c r="B1" s="1" t="s">
        <v>29</v>
      </c>
      <c r="C1" s="1" t="s">
        <v>30</v>
      </c>
      <c r="D1" s="1" t="s">
        <v>31</v>
      </c>
      <c r="E1" s="11" t="s">
        <v>32</v>
      </c>
      <c r="F1" s="1" t="s">
        <v>33</v>
      </c>
      <c r="G1" s="11" t="s">
        <v>34</v>
      </c>
      <c r="H1" s="11" t="s">
        <v>35</v>
      </c>
      <c r="I1" s="11" t="s">
        <v>36</v>
      </c>
      <c r="J1" s="1" t="s">
        <v>37</v>
      </c>
      <c r="K1" s="1" t="s">
        <v>38</v>
      </c>
      <c r="L1" s="1" t="s">
        <v>39</v>
      </c>
      <c r="M1" s="1" t="s">
        <v>40</v>
      </c>
      <c r="N1" s="11" t="s">
        <v>41</v>
      </c>
      <c r="O1" s="1" t="s">
        <v>42</v>
      </c>
      <c r="P1" s="1" t="s">
        <v>43</v>
      </c>
      <c r="Q1" s="1" t="s">
        <v>44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45664</v>
      </c>
      <c r="G2" t="s">
        <v>4</v>
      </c>
      <c r="H2" s="25">
        <v>1445.52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45664</v>
      </c>
      <c r="G3" t="s">
        <v>4</v>
      </c>
      <c r="H3" s="25">
        <v>343.15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45684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45664</v>
      </c>
      <c r="G4" t="s">
        <v>4</v>
      </c>
      <c r="H4" s="25">
        <v>1264.57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45684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45664</v>
      </c>
      <c r="G5" t="s">
        <v>4</v>
      </c>
      <c r="H5" s="25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45684</v>
      </c>
    </row>
    <row r="6" spans="1:17" ht="14.1" customHeight="1" outlineLevel="3" x14ac:dyDescent="0.2">
      <c r="A6" s="2" t="s">
        <v>0</v>
      </c>
      <c r="B6" t="s">
        <v>1</v>
      </c>
      <c r="C6" t="s">
        <v>15</v>
      </c>
      <c r="D6" t="s">
        <v>0</v>
      </c>
      <c r="E6" t="s">
        <v>3</v>
      </c>
      <c r="F6" s="3">
        <v>45684</v>
      </c>
      <c r="G6" t="s">
        <v>4</v>
      </c>
      <c r="H6" s="26">
        <v>3000</v>
      </c>
      <c r="I6" t="s">
        <v>5</v>
      </c>
      <c r="J6" t="s">
        <v>6</v>
      </c>
      <c r="K6" t="s">
        <v>0</v>
      </c>
      <c r="L6" t="s">
        <v>16</v>
      </c>
      <c r="M6" t="s">
        <v>8</v>
      </c>
      <c r="N6" t="s">
        <v>17</v>
      </c>
      <c r="O6" t="s">
        <v>10</v>
      </c>
      <c r="P6" t="s">
        <v>11</v>
      </c>
      <c r="Q6" s="3">
        <v>45685</v>
      </c>
    </row>
    <row r="7" spans="1:17" ht="14.1" customHeight="1" outlineLevel="3" x14ac:dyDescent="0.2">
      <c r="A7" s="2" t="s">
        <v>0</v>
      </c>
      <c r="B7" t="s">
        <v>1</v>
      </c>
      <c r="C7" t="s">
        <v>18</v>
      </c>
      <c r="D7" t="s">
        <v>0</v>
      </c>
      <c r="E7" t="s">
        <v>19</v>
      </c>
      <c r="F7" s="3">
        <v>45693</v>
      </c>
      <c r="G7" t="s">
        <v>4</v>
      </c>
      <c r="H7" s="25">
        <v>1445.52</v>
      </c>
      <c r="I7" t="s">
        <v>5</v>
      </c>
      <c r="J7" t="s">
        <v>6</v>
      </c>
      <c r="K7" t="s">
        <v>0</v>
      </c>
      <c r="L7" t="s">
        <v>20</v>
      </c>
      <c r="M7" t="s">
        <v>8</v>
      </c>
      <c r="N7" t="s">
        <v>9</v>
      </c>
      <c r="O7" t="s">
        <v>10</v>
      </c>
      <c r="P7" t="s">
        <v>11</v>
      </c>
      <c r="Q7" s="3">
        <v>45707</v>
      </c>
    </row>
    <row r="8" spans="1:17" ht="14.1" customHeight="1" outlineLevel="3" x14ac:dyDescent="0.2">
      <c r="A8" s="2" t="s">
        <v>0</v>
      </c>
      <c r="B8" t="s">
        <v>1</v>
      </c>
      <c r="C8" t="s">
        <v>18</v>
      </c>
      <c r="D8" t="s">
        <v>0</v>
      </c>
      <c r="E8" t="s">
        <v>19</v>
      </c>
      <c r="F8" s="3">
        <v>45693</v>
      </c>
      <c r="G8" t="s">
        <v>4</v>
      </c>
      <c r="H8" s="25">
        <v>1264.57</v>
      </c>
      <c r="I8" t="s">
        <v>5</v>
      </c>
      <c r="J8" t="s">
        <v>6</v>
      </c>
      <c r="K8" t="s">
        <v>0</v>
      </c>
      <c r="L8" t="s">
        <v>21</v>
      </c>
      <c r="M8" t="s">
        <v>8</v>
      </c>
      <c r="N8" t="s">
        <v>9</v>
      </c>
      <c r="O8" t="s">
        <v>10</v>
      </c>
      <c r="P8" t="s">
        <v>11</v>
      </c>
      <c r="Q8" s="3">
        <v>45707</v>
      </c>
    </row>
    <row r="9" spans="1:17" ht="14.1" customHeight="1" outlineLevel="3" x14ac:dyDescent="0.2">
      <c r="A9" s="2" t="s">
        <v>0</v>
      </c>
      <c r="B9" t="s">
        <v>1</v>
      </c>
      <c r="C9" t="s">
        <v>18</v>
      </c>
      <c r="D9" t="s">
        <v>0</v>
      </c>
      <c r="E9" t="s">
        <v>19</v>
      </c>
      <c r="F9" s="3">
        <v>45693</v>
      </c>
      <c r="G9" t="s">
        <v>4</v>
      </c>
      <c r="H9" s="25">
        <v>343.15</v>
      </c>
      <c r="I9" t="s">
        <v>5</v>
      </c>
      <c r="J9" t="s">
        <v>6</v>
      </c>
      <c r="K9" t="s">
        <v>0</v>
      </c>
      <c r="L9" t="s">
        <v>22</v>
      </c>
      <c r="M9" t="s">
        <v>8</v>
      </c>
      <c r="N9" t="s">
        <v>9</v>
      </c>
      <c r="O9" t="s">
        <v>10</v>
      </c>
      <c r="P9" t="s">
        <v>11</v>
      </c>
      <c r="Q9" s="3">
        <v>45707</v>
      </c>
    </row>
    <row r="10" spans="1:17" ht="14.1" customHeight="1" outlineLevel="3" x14ac:dyDescent="0.2">
      <c r="A10" s="2" t="s">
        <v>0</v>
      </c>
      <c r="B10" t="s">
        <v>1</v>
      </c>
      <c r="C10" t="s">
        <v>18</v>
      </c>
      <c r="D10" t="s">
        <v>0</v>
      </c>
      <c r="E10" t="s">
        <v>19</v>
      </c>
      <c r="F10" s="3">
        <v>45693</v>
      </c>
      <c r="G10" t="s">
        <v>4</v>
      </c>
      <c r="H10" s="25">
        <v>302.75</v>
      </c>
      <c r="I10" t="s">
        <v>5</v>
      </c>
      <c r="J10" t="s">
        <v>6</v>
      </c>
      <c r="K10" t="s">
        <v>0</v>
      </c>
      <c r="L10" t="s">
        <v>23</v>
      </c>
      <c r="M10" t="s">
        <v>8</v>
      </c>
      <c r="N10" t="s">
        <v>9</v>
      </c>
      <c r="O10" t="s">
        <v>10</v>
      </c>
      <c r="P10" t="s">
        <v>11</v>
      </c>
      <c r="Q10" s="3">
        <v>45707</v>
      </c>
    </row>
    <row r="11" spans="1:17" ht="14.1" customHeight="1" outlineLevel="3" x14ac:dyDescent="0.2">
      <c r="A11" s="2" t="s">
        <v>0</v>
      </c>
      <c r="B11" t="s">
        <v>1</v>
      </c>
      <c r="C11" t="s">
        <v>24</v>
      </c>
      <c r="D11" t="s">
        <v>0</v>
      </c>
      <c r="E11" t="s">
        <v>19</v>
      </c>
      <c r="F11" s="3">
        <v>45715</v>
      </c>
      <c r="G11" t="s">
        <v>4</v>
      </c>
      <c r="H11" s="26">
        <v>3000</v>
      </c>
      <c r="I11" t="s">
        <v>5</v>
      </c>
      <c r="J11" t="s">
        <v>6</v>
      </c>
      <c r="K11" t="s">
        <v>0</v>
      </c>
      <c r="L11" t="s">
        <v>25</v>
      </c>
      <c r="M11" t="s">
        <v>8</v>
      </c>
      <c r="N11" t="s">
        <v>17</v>
      </c>
      <c r="O11" t="s">
        <v>10</v>
      </c>
      <c r="P11" t="s">
        <v>11</v>
      </c>
      <c r="Q11" s="3">
        <v>45716</v>
      </c>
    </row>
    <row r="12" spans="1:17" outlineLevel="2" x14ac:dyDescent="0.2">
      <c r="A12" s="5" t="s">
        <v>26</v>
      </c>
      <c r="B12" s="5" t="s">
        <v>0</v>
      </c>
      <c r="C12" s="5" t="s">
        <v>0</v>
      </c>
      <c r="D12" s="5" t="s">
        <v>0</v>
      </c>
      <c r="E12" s="5" t="s">
        <v>0</v>
      </c>
      <c r="F12" s="6"/>
      <c r="G12" s="5" t="s">
        <v>0</v>
      </c>
      <c r="H12" s="7">
        <v>12711.98</v>
      </c>
      <c r="I12" s="5" t="s">
        <v>5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  <c r="Q12" s="6"/>
    </row>
    <row r="13" spans="1:17" outlineLevel="1" x14ac:dyDescent="0.2">
      <c r="A13" s="5" t="s">
        <v>27</v>
      </c>
      <c r="B13" s="5" t="s">
        <v>0</v>
      </c>
      <c r="C13" s="5" t="s">
        <v>0</v>
      </c>
      <c r="D13" s="5" t="s">
        <v>0</v>
      </c>
      <c r="E13" s="5" t="s">
        <v>0</v>
      </c>
      <c r="F13" s="6"/>
      <c r="G13" s="5" t="s">
        <v>0</v>
      </c>
      <c r="H13" s="7">
        <v>12711.98</v>
      </c>
      <c r="I13" s="5" t="s">
        <v>5</v>
      </c>
      <c r="J13" s="5" t="s">
        <v>0</v>
      </c>
      <c r="K13" s="5" t="s">
        <v>0</v>
      </c>
      <c r="L13" s="5" t="s">
        <v>0</v>
      </c>
      <c r="M13" s="5" t="s">
        <v>0</v>
      </c>
      <c r="N13" s="5" t="s">
        <v>0</v>
      </c>
      <c r="O13" s="5" t="s">
        <v>0</v>
      </c>
      <c r="P13" s="5" t="s">
        <v>0</v>
      </c>
      <c r="Q13" s="6"/>
    </row>
    <row r="14" spans="1:17" x14ac:dyDescent="0.2">
      <c r="A14" s="8" t="s">
        <v>0</v>
      </c>
      <c r="B14" s="8" t="s">
        <v>0</v>
      </c>
      <c r="C14" s="8" t="s">
        <v>0</v>
      </c>
      <c r="D14" s="8" t="s">
        <v>0</v>
      </c>
      <c r="E14" s="8" t="s">
        <v>0</v>
      </c>
      <c r="F14" s="9"/>
      <c r="G14" s="8" t="s">
        <v>0</v>
      </c>
      <c r="H14" s="10">
        <v>12711.98</v>
      </c>
      <c r="I14" s="8" t="s">
        <v>5</v>
      </c>
      <c r="J14" s="8" t="s">
        <v>0</v>
      </c>
      <c r="K14" s="8" t="s">
        <v>0</v>
      </c>
      <c r="L14" s="8" t="s">
        <v>0</v>
      </c>
      <c r="M14" s="8" t="s">
        <v>0</v>
      </c>
      <c r="N14" s="8" t="s">
        <v>0</v>
      </c>
      <c r="O14" s="8" t="s">
        <v>0</v>
      </c>
      <c r="P14" s="8" t="s">
        <v>0</v>
      </c>
      <c r="Q14" s="9"/>
    </row>
    <row r="15" spans="1:17" x14ac:dyDescent="0.2">
      <c r="F15" s="3"/>
      <c r="H15" s="4"/>
      <c r="Q15" s="3"/>
    </row>
    <row r="16" spans="1:17" x14ac:dyDescent="0.2">
      <c r="F16" s="3"/>
      <c r="H16" s="4"/>
      <c r="Q16" s="3"/>
    </row>
    <row r="17" spans="1:17" x14ac:dyDescent="0.2">
      <c r="F17" s="3"/>
      <c r="H17" s="4"/>
      <c r="Q17" s="3"/>
    </row>
    <row r="18" spans="1:17" x14ac:dyDescent="0.2">
      <c r="H18" s="12">
        <f>H2+H3+H4+H5+H7+H8+H9+H10</f>
        <v>6711.98</v>
      </c>
      <c r="L18" s="13" t="s">
        <v>45</v>
      </c>
      <c r="N18" s="14" t="s">
        <v>46</v>
      </c>
    </row>
    <row r="19" spans="1:17" x14ac:dyDescent="0.2">
      <c r="H19" s="15">
        <f>H6+H11</f>
        <v>6000</v>
      </c>
    </row>
    <row r="20" spans="1:17" x14ac:dyDescent="0.2">
      <c r="J20" s="16">
        <v>0.25</v>
      </c>
      <c r="K20" s="15">
        <f>H19*25%</f>
        <v>1500</v>
      </c>
      <c r="L20" s="17" t="s">
        <v>47</v>
      </c>
      <c r="N20" s="18" t="s">
        <v>48</v>
      </c>
    </row>
    <row r="21" spans="1:17" x14ac:dyDescent="0.2">
      <c r="J21" s="19">
        <v>0.75</v>
      </c>
      <c r="K21" s="20">
        <f>H19*75%</f>
        <v>4500</v>
      </c>
    </row>
    <row r="22" spans="1:17" x14ac:dyDescent="0.2">
      <c r="K22" s="20">
        <f>SUM(K20:K21)</f>
        <v>6000</v>
      </c>
    </row>
    <row r="25" spans="1:17" x14ac:dyDescent="0.2">
      <c r="K25" s="20">
        <f>K21+H18</f>
        <v>11211.98</v>
      </c>
      <c r="L25" t="s">
        <v>49</v>
      </c>
    </row>
    <row r="26" spans="1:17" x14ac:dyDescent="0.2">
      <c r="K26" s="21">
        <f>K20</f>
        <v>1500</v>
      </c>
      <c r="L26" s="22" t="s">
        <v>50</v>
      </c>
    </row>
    <row r="27" spans="1:17" x14ac:dyDescent="0.2">
      <c r="K27" s="20">
        <f>K25+K26</f>
        <v>12711.98</v>
      </c>
    </row>
    <row r="29" spans="1:17" ht="89.25" x14ac:dyDescent="0.2">
      <c r="B29" s="23" t="s">
        <v>51</v>
      </c>
      <c r="C29" s="23" t="s">
        <v>52</v>
      </c>
      <c r="D29" s="23" t="s">
        <v>53</v>
      </c>
      <c r="E29" s="23" t="s">
        <v>54</v>
      </c>
      <c r="F29" s="23" t="s">
        <v>55</v>
      </c>
      <c r="G29" s="23" t="s">
        <v>56</v>
      </c>
      <c r="H29" s="23"/>
      <c r="I29" s="23" t="s">
        <v>57</v>
      </c>
      <c r="J29" s="23" t="s">
        <v>58</v>
      </c>
      <c r="K29" s="23" t="s">
        <v>59</v>
      </c>
      <c r="L29" s="24" t="s">
        <v>60</v>
      </c>
      <c r="M29" s="23"/>
      <c r="N29" s="23" t="s">
        <v>61</v>
      </c>
      <c r="O29" s="23"/>
      <c r="P29" s="23"/>
    </row>
    <row r="30" spans="1:17" x14ac:dyDescent="0.2">
      <c r="L30" s="13"/>
    </row>
    <row r="31" spans="1:17" x14ac:dyDescent="0.2">
      <c r="A31" t="s">
        <v>62</v>
      </c>
      <c r="B31">
        <v>36</v>
      </c>
      <c r="C31" s="20">
        <v>1514.14</v>
      </c>
      <c r="D31" s="20">
        <v>54509.04</v>
      </c>
      <c r="E31" s="20">
        <v>287.01</v>
      </c>
      <c r="F31" s="20">
        <v>10332.36</v>
      </c>
      <c r="G31" s="20">
        <v>64841.4</v>
      </c>
      <c r="H31" s="20"/>
      <c r="I31" s="20">
        <v>98438.62</v>
      </c>
      <c r="J31" s="20">
        <v>22640.882600000001</v>
      </c>
      <c r="K31" s="20">
        <v>11320.4413</v>
      </c>
      <c r="L31" s="12">
        <v>109759.0613</v>
      </c>
      <c r="M31" s="20"/>
      <c r="N31" s="20">
        <v>53567.39</v>
      </c>
      <c r="O31" s="20"/>
      <c r="P31" s="20">
        <v>33597.219999999994</v>
      </c>
    </row>
    <row r="32" spans="1:17" x14ac:dyDescent="0.2">
      <c r="C32" s="20"/>
      <c r="D32" s="20"/>
      <c r="E32" s="20"/>
      <c r="F32" s="20"/>
      <c r="G32" s="20"/>
      <c r="H32" s="20"/>
      <c r="I32" s="20"/>
      <c r="J32" s="20"/>
      <c r="K32" s="20"/>
      <c r="L32" s="12"/>
      <c r="M32" s="20"/>
      <c r="N32" s="20"/>
      <c r="O32" s="20"/>
      <c r="P32" s="20"/>
    </row>
    <row r="33" spans="1:16" x14ac:dyDescent="0.2">
      <c r="C33" s="20"/>
      <c r="D33" s="20"/>
      <c r="E33" s="20"/>
      <c r="F33" s="20"/>
      <c r="G33" s="20"/>
      <c r="H33" s="20"/>
      <c r="I33" s="20"/>
      <c r="J33" s="20"/>
      <c r="K33" s="20"/>
      <c r="L33" s="12"/>
      <c r="M33" s="20"/>
      <c r="N33" s="20"/>
      <c r="O33" s="20"/>
      <c r="P33" s="20"/>
    </row>
    <row r="34" spans="1:16" x14ac:dyDescent="0.2">
      <c r="C34" s="20"/>
      <c r="D34" s="20"/>
      <c r="E34" s="20"/>
      <c r="F34" s="20"/>
      <c r="G34" s="20"/>
      <c r="H34" s="20"/>
      <c r="I34" s="20"/>
      <c r="J34" s="20"/>
      <c r="K34" s="20"/>
      <c r="L34" s="12"/>
      <c r="M34" s="20"/>
      <c r="N34" s="20"/>
      <c r="O34" s="20"/>
      <c r="P34" s="20"/>
    </row>
    <row r="35" spans="1:16" x14ac:dyDescent="0.2">
      <c r="A35" t="s">
        <v>63</v>
      </c>
      <c r="B35">
        <v>36</v>
      </c>
      <c r="C35" s="20">
        <v>1264.57</v>
      </c>
      <c r="D35" s="20">
        <v>45524.52</v>
      </c>
      <c r="E35" s="20">
        <v>302.75</v>
      </c>
      <c r="F35" s="20">
        <v>10899</v>
      </c>
      <c r="G35" s="20">
        <v>56423.519999999997</v>
      </c>
      <c r="H35" s="20"/>
      <c r="I35" s="20">
        <v>73902.03</v>
      </c>
      <c r="J35" s="20">
        <v>16997.466899999999</v>
      </c>
      <c r="K35" s="20">
        <v>8498.7334499999997</v>
      </c>
      <c r="L35" s="12">
        <v>82400.763449999999</v>
      </c>
      <c r="M35" s="20"/>
      <c r="N35" s="20">
        <v>50650.879999999997</v>
      </c>
      <c r="O35" s="20"/>
      <c r="P35" s="20">
        <v>17478.510000000002</v>
      </c>
    </row>
    <row r="39" spans="1:16" x14ac:dyDescent="0.2">
      <c r="A39" s="13" t="s">
        <v>64</v>
      </c>
    </row>
    <row r="40" spans="1:16" x14ac:dyDescent="0.2">
      <c r="L40" s="13" t="s">
        <v>63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31A440E8-ABC6-4C70-9736-576CDA3B75FE}"/>
</file>

<file path=customXml/itemProps2.xml><?xml version="1.0" encoding="utf-8"?>
<ds:datastoreItem xmlns:ds="http://schemas.openxmlformats.org/officeDocument/2006/customXml" ds:itemID="{031BA46A-09E2-4EBF-ABAC-62C40E3EC77A}"/>
</file>

<file path=customXml/itemProps3.xml><?xml version="1.0" encoding="utf-8"?>
<ds:datastoreItem xmlns:ds="http://schemas.openxmlformats.org/officeDocument/2006/customXml" ds:itemID="{C8C9572E-3FE7-4643-8A7F-2495069DBC9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2025-03-13T11:06:05Z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