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0b09c498da04c6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07.2024_cit\"/>
    </mc:Choice>
  </mc:AlternateContent>
  <xr:revisionPtr revIDLastSave="0" documentId="13_ncr:1_{875B6D63-5277-486C-BDBC-6A8E338C9DF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K31" i="1"/>
  <c r="K27" i="1"/>
  <c r="K26" i="1"/>
  <c r="K28" i="1"/>
  <c r="H25" i="1"/>
  <c r="H24" i="1"/>
</calcChain>
</file>

<file path=xl/sharedStrings.xml><?xml version="1.0" encoding="utf-8"?>
<sst xmlns="http://schemas.openxmlformats.org/spreadsheetml/2006/main" count="330" uniqueCount="76">
  <si>
    <t/>
  </si>
  <si>
    <t>20240422</t>
  </si>
  <si>
    <t>5024000010</t>
  </si>
  <si>
    <t>KR</t>
  </si>
  <si>
    <t>40</t>
  </si>
  <si>
    <t>PLN</t>
  </si>
  <si>
    <t>NK</t>
  </si>
  <si>
    <t>202404*UMOWA LEASINGU WE1T931 M-C 04/2024</t>
  </si>
  <si>
    <t>7982010290</t>
  </si>
  <si>
    <t>10798000</t>
  </si>
  <si>
    <t>449050</t>
  </si>
  <si>
    <t>7982010200</t>
  </si>
  <si>
    <t>202404*UMOWA SERWISOWA WE1T931 M-C 04/2024</t>
  </si>
  <si>
    <t>202404*UMOWA LEASINGU WE 7N489 M-C 04/2024</t>
  </si>
  <si>
    <t>202404*UMOWA SERWISOWA WE 7N489 M-C 04/2024</t>
  </si>
  <si>
    <t>20240515</t>
  </si>
  <si>
    <t>5024000048</t>
  </si>
  <si>
    <t>202405*UMOWA LEASINGU WE1T931 M-C 05/2024</t>
  </si>
  <si>
    <t>202405*UMOWA SERWISOWA WE1T931 M-C 05/2024</t>
  </si>
  <si>
    <t>202405*UMOWA LEASINGU WE 7N489 M-C 05/2024</t>
  </si>
  <si>
    <t>202405*UMOWA SERWISOWA WE 7N489 M-C 05/2024</t>
  </si>
  <si>
    <t>20240618</t>
  </si>
  <si>
    <t>5024000093</t>
  </si>
  <si>
    <t>202406*UMOWA LEASINGU WE1T931 M-C 06/2024</t>
  </si>
  <si>
    <t>202406*UMOWA SERWISOWA WE1T931 M-C 06/2024</t>
  </si>
  <si>
    <t>202406*UMOWA LEASINGU WE 7N489 M-C 06/2024</t>
  </si>
  <si>
    <t>202406*UMOWA SERWISOWA WE 7N489 M-C 06/2024</t>
  </si>
  <si>
    <t>20240712</t>
  </si>
  <si>
    <t>5024000169</t>
  </si>
  <si>
    <t>202407*UMOWA LEASINGU WE1T931 M-C 07/2024</t>
  </si>
  <si>
    <t>202407*UMOWA SERWISOWA WE1T931 M-C 07/2024</t>
  </si>
  <si>
    <t>202407*UMOWA LEASINGU WE 7N489 M-C 07/2024</t>
  </si>
  <si>
    <t>202407*UMOWA SERWISOWA WE 7N489 M-C 07/2024</t>
  </si>
  <si>
    <t>25% NKUP</t>
  </si>
  <si>
    <t>5024000105</t>
  </si>
  <si>
    <t>202406*NAJEM SAMOCHODU - B.KOCHANOWSKI</t>
  </si>
  <si>
    <t>60767388</t>
  </si>
  <si>
    <t>5024000187</t>
  </si>
  <si>
    <t>202407*NAJEM SAMOCHODU - B.KOCHANOWSKI</t>
  </si>
  <si>
    <t>'@01\QZaksięg.@</t>
  </si>
  <si>
    <t>Konto 449050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</si>
  <si>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</si>
  <si>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</si>
  <si>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</si>
  <si>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</si>
  <si>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</si>
  <si>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</si>
  <si>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</si>
  <si>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</si>
  <si>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</si>
  <si>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</si>
  <si>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</si>
  <si>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</si>
  <si>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</si>
  <si>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</si>
  <si>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</si>
  <si>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</si>
  <si>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</si>
  <si>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>25% nkup</t>
  </si>
  <si>
    <t>odliczenie kup 100% umowa leasingu bez przekroczenia limitu 150 tys pln + nieodliczone 50% vat</t>
  </si>
  <si>
    <t>202404*UMOWA SERWISOWA  i B. Kochanowski</t>
  </si>
  <si>
    <t>razem kup</t>
  </si>
  <si>
    <t>razem nkup</t>
  </si>
  <si>
    <t>IL.M-CY</t>
  </si>
  <si>
    <t>RATA FINANSOWA</t>
  </si>
  <si>
    <t>WARTOŚĆ UMOWY FINANS</t>
  </si>
  <si>
    <t>RATA SERWISOWA</t>
  </si>
  <si>
    <t>WARTOŚĆ UMOWY SERWIS</t>
  </si>
  <si>
    <t>RAZEM WARTOŚĆ UMOWY</t>
  </si>
  <si>
    <t>WARTOŚĆ POCZĄTKOWA</t>
  </si>
  <si>
    <t>vat 23%</t>
  </si>
  <si>
    <t>50% vat nieodliczonego</t>
  </si>
  <si>
    <t>wart. Skorygowana o 50% niemożliwego do odlicznia vat sam osobowy do celów mieszanych</t>
  </si>
  <si>
    <t>ZAKŁADANA WARTOŚĆ KOŃCOWA</t>
  </si>
  <si>
    <t>WE1T931</t>
  </si>
  <si>
    <t>WE7N489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</si>
</sst>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5" borderId="0" xfId="0" applyNumberFormat="1" applyFill="1" applyAlignment="1">
      <alignment horizontal="right" vertical="top"/>
    </xf>
    <xf numFmtId="0" fontId="0" fillId="5" borderId="0" xfId="0" applyFill="1" applyAlignment="1">
      <alignment vertical="top"/>
    </xf>
    <xf numFmtId="4" fontId="0" fillId="5" borderId="0" xfId="0" applyNumberFormat="1" applyFill="1" applyAlignment="1">
      <alignment vertical="top"/>
    </xf>
    <xf numFmtId="4" fontId="0" fillId="0" borderId="0" xfId="0" applyNumberFormat="1" applyAlignment="1">
      <alignment vertical="top"/>
    </xf>
    <xf numFmtId="0" fontId="1" fillId="5" borderId="0" xfId="0" applyFont="1" applyFill="1" applyAlignment="1">
      <alignment vertical="top"/>
    </xf>
    <xf numFmtId="9" fontId="0" fillId="6" borderId="0" xfId="0" applyNumberFormat="1" applyFill="1" applyAlignment="1">
      <alignment vertical="top"/>
    </xf>
    <xf numFmtId="4" fontId="0" fillId="6" borderId="0" xfId="0" applyNumberFormat="1" applyFill="1" applyAlignment="1">
      <alignment vertical="top"/>
    </xf>
    <xf numFmtId="0" fontId="0" fillId="6" borderId="0" xfId="0" applyFill="1" applyAlignment="1">
      <alignment vertical="top"/>
    </xf>
    <xf numFmtId="0" fontId="1" fillId="6" borderId="0" xfId="0" applyFont="1" applyFill="1" applyAlignment="1">
      <alignment vertical="top"/>
    </xf>
    <xf numFmtId="9" fontId="0" fillId="0" borderId="0" xfId="0" applyNumberFormat="1" applyAlignment="1">
      <alignment vertical="top"/>
    </xf>
    <xf numFmtId="0" fontId="0" fillId="0" borderId="0" xfId="0" applyAlignment="1">
      <alignment horizontal="left" vertical="top" wrapText="1"/>
    </xf>
    <xf numFmtId="0" fontId="0" fillId="5" borderId="0" xfId="0" applyFill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01\QZaksięg.@" descr="@01\QZaksięg.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A47" workbookViewId="0">
      <selection activeCell="K32" sqref="K32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10" bestFit="1" customWidth="1"/>
    <col min="9" max="9" width="10.28515625" customWidth="1"/>
    <col min="10" max="10" width="13" bestFit="1" customWidth="1"/>
    <col min="11" max="11" width="19" bestFit="1" customWidth="1"/>
    <col min="12" max="12" width="45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41</v>
      </c>
      <c r="B1" s="1" t="s">
        <v>42</v>
      </c>
      <c r="C1" s="1" t="s">
        <v>43</v>
      </c>
      <c r="D1" s="1" t="s">
        <v>44</v>
      </c>
      <c r="E1" s="11" t="s">
        <v>45</v>
      </c>
      <c r="F1" s="1" t="s">
        <v>46</v>
      </c>
      <c r="G1" s="11" t="s">
        <v>47</v>
      </c>
      <c r="H1" s="11" t="s">
        <v>48</v>
      </c>
      <c r="I1" s="11" t="s">
        <v>49</v>
      </c>
      <c r="J1" s="1" t="s">
        <v>50</v>
      </c>
      <c r="K1" s="1" t="s">
        <v>51</v>
      </c>
      <c r="L1" s="1" t="s">
        <v>52</v>
      </c>
      <c r="M1" s="1" t="s">
        <v>53</v>
      </c>
      <c r="N1" s="11" t="s">
        <v>54</v>
      </c>
      <c r="O1" s="1" t="s">
        <v>55</v>
      </c>
      <c r="P1" s="1" t="s">
        <v>56</v>
      </c>
      <c r="Q1" s="1" t="s">
        <v>57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45400</v>
      </c>
      <c r="G2" t="s">
        <v>4</v>
      </c>
      <c r="H2" s="12">
        <v>1337.32</v>
      </c>
      <c r="I2" t="s">
        <v>5</v>
      </c>
      <c r="J2" t="s">
        <v>6</v>
      </c>
      <c r="K2" t="s">
        <v>0</v>
      </c>
      <c r="L2" s="13" t="s">
        <v>7</v>
      </c>
      <c r="M2" t="s">
        <v>8</v>
      </c>
      <c r="N2" t="s">
        <v>9</v>
      </c>
      <c r="O2" t="s">
        <v>10</v>
      </c>
      <c r="P2" t="s">
        <v>11</v>
      </c>
      <c r="Q2" s="3">
        <v>45404</v>
      </c>
    </row>
    <row r="3" spans="1:17" ht="14.1" customHeight="1" outlineLevel="3" x14ac:dyDescent="0.2">
      <c r="A3" s="2" t="s">
        <v>0</v>
      </c>
      <c r="B3" t="s">
        <v>1</v>
      </c>
      <c r="C3" t="s">
        <v>2</v>
      </c>
      <c r="D3" t="s">
        <v>0</v>
      </c>
      <c r="E3" t="s">
        <v>3</v>
      </c>
      <c r="F3" s="3">
        <v>45400</v>
      </c>
      <c r="G3" t="s">
        <v>4</v>
      </c>
      <c r="H3" s="4">
        <v>257.38</v>
      </c>
      <c r="I3" t="s">
        <v>5</v>
      </c>
      <c r="J3" t="s">
        <v>6</v>
      </c>
      <c r="K3" t="s">
        <v>0</v>
      </c>
      <c r="L3" t="s">
        <v>12</v>
      </c>
      <c r="M3" t="s">
        <v>8</v>
      </c>
      <c r="N3" t="s">
        <v>9</v>
      </c>
      <c r="O3" t="s">
        <v>10</v>
      </c>
      <c r="P3" t="s">
        <v>11</v>
      </c>
      <c r="Q3" s="3">
        <v>45404</v>
      </c>
    </row>
    <row r="4" spans="1:17" ht="14.1" customHeight="1" outlineLevel="3" x14ac:dyDescent="0.2">
      <c r="A4" s="2" t="s">
        <v>0</v>
      </c>
      <c r="B4" t="s">
        <v>1</v>
      </c>
      <c r="C4" t="s">
        <v>2</v>
      </c>
      <c r="D4" t="s">
        <v>0</v>
      </c>
      <c r="E4" t="s">
        <v>3</v>
      </c>
      <c r="F4" s="3">
        <v>45400</v>
      </c>
      <c r="G4" t="s">
        <v>4</v>
      </c>
      <c r="H4" s="12">
        <v>1264.57</v>
      </c>
      <c r="I4" t="s">
        <v>5</v>
      </c>
      <c r="J4" t="s">
        <v>6</v>
      </c>
      <c r="K4" t="s">
        <v>0</v>
      </c>
      <c r="L4" s="13" t="s">
        <v>13</v>
      </c>
      <c r="M4" t="s">
        <v>8</v>
      </c>
      <c r="N4" t="s">
        <v>9</v>
      </c>
      <c r="O4" t="s">
        <v>10</v>
      </c>
      <c r="P4" t="s">
        <v>11</v>
      </c>
      <c r="Q4" s="3">
        <v>45404</v>
      </c>
    </row>
    <row r="5" spans="1:17" ht="14.1" customHeight="1" outlineLevel="3" x14ac:dyDescent="0.2">
      <c r="A5" s="2" t="s">
        <v>0</v>
      </c>
      <c r="B5" t="s">
        <v>1</v>
      </c>
      <c r="C5" t="s">
        <v>2</v>
      </c>
      <c r="D5" t="s">
        <v>0</v>
      </c>
      <c r="E5" t="s">
        <v>3</v>
      </c>
      <c r="F5" s="3">
        <v>45400</v>
      </c>
      <c r="G5" t="s">
        <v>4</v>
      </c>
      <c r="H5" s="4">
        <v>302.75</v>
      </c>
      <c r="I5" t="s">
        <v>5</v>
      </c>
      <c r="J5" t="s">
        <v>6</v>
      </c>
      <c r="K5" t="s">
        <v>0</v>
      </c>
      <c r="L5" t="s">
        <v>14</v>
      </c>
      <c r="M5" t="s">
        <v>8</v>
      </c>
      <c r="N5" t="s">
        <v>9</v>
      </c>
      <c r="O5" t="s">
        <v>10</v>
      </c>
      <c r="P5" t="s">
        <v>11</v>
      </c>
      <c r="Q5" s="3">
        <v>45404</v>
      </c>
    </row>
    <row r="6" spans="1:17" ht="14.1" customHeight="1" outlineLevel="3" x14ac:dyDescent="0.2">
      <c r="A6" s="2" t="s">
        <v>0</v>
      </c>
      <c r="B6" t="s">
        <v>15</v>
      </c>
      <c r="C6" t="s">
        <v>16</v>
      </c>
      <c r="D6" t="s">
        <v>0</v>
      </c>
      <c r="E6" t="s">
        <v>3</v>
      </c>
      <c r="F6" s="3">
        <v>45425</v>
      </c>
      <c r="G6" t="s">
        <v>4</v>
      </c>
      <c r="H6" s="12">
        <v>1337.32</v>
      </c>
      <c r="I6" t="s">
        <v>5</v>
      </c>
      <c r="J6" t="s">
        <v>6</v>
      </c>
      <c r="K6" t="s">
        <v>0</v>
      </c>
      <c r="L6" s="13" t="s">
        <v>17</v>
      </c>
      <c r="M6" t="s">
        <v>8</v>
      </c>
      <c r="N6" t="s">
        <v>9</v>
      </c>
      <c r="O6" t="s">
        <v>10</v>
      </c>
      <c r="P6" t="s">
        <v>11</v>
      </c>
      <c r="Q6" s="3">
        <v>45427</v>
      </c>
    </row>
    <row r="7" spans="1:17" ht="14.1" customHeight="1" outlineLevel="3" x14ac:dyDescent="0.2">
      <c r="A7" s="2" t="s">
        <v>0</v>
      </c>
      <c r="B7" t="s">
        <v>15</v>
      </c>
      <c r="C7" t="s">
        <v>16</v>
      </c>
      <c r="D7" t="s">
        <v>0</v>
      </c>
      <c r="E7" t="s">
        <v>3</v>
      </c>
      <c r="F7" s="3">
        <v>45425</v>
      </c>
      <c r="G7" t="s">
        <v>4</v>
      </c>
      <c r="H7" s="4">
        <v>257.38</v>
      </c>
      <c r="I7" t="s">
        <v>5</v>
      </c>
      <c r="J7" t="s">
        <v>6</v>
      </c>
      <c r="K7" t="s">
        <v>0</v>
      </c>
      <c r="L7" t="s">
        <v>18</v>
      </c>
      <c r="M7" t="s">
        <v>8</v>
      </c>
      <c r="N7" t="s">
        <v>9</v>
      </c>
      <c r="O7" t="s">
        <v>10</v>
      </c>
      <c r="P7" t="s">
        <v>11</v>
      </c>
      <c r="Q7" s="3">
        <v>45427</v>
      </c>
    </row>
    <row r="8" spans="1:17" ht="14.1" customHeight="1" outlineLevel="3" x14ac:dyDescent="0.2">
      <c r="A8" s="2" t="s">
        <v>0</v>
      </c>
      <c r="B8" t="s">
        <v>15</v>
      </c>
      <c r="C8" t="s">
        <v>16</v>
      </c>
      <c r="D8" t="s">
        <v>0</v>
      </c>
      <c r="E8" t="s">
        <v>3</v>
      </c>
      <c r="F8" s="3">
        <v>45425</v>
      </c>
      <c r="G8" t="s">
        <v>4</v>
      </c>
      <c r="H8" s="12">
        <v>1264.57</v>
      </c>
      <c r="I8" t="s">
        <v>5</v>
      </c>
      <c r="J8" t="s">
        <v>6</v>
      </c>
      <c r="K8" t="s">
        <v>0</v>
      </c>
      <c r="L8" s="13" t="s">
        <v>19</v>
      </c>
      <c r="M8" t="s">
        <v>8</v>
      </c>
      <c r="N8" t="s">
        <v>9</v>
      </c>
      <c r="O8" t="s">
        <v>10</v>
      </c>
      <c r="P8" t="s">
        <v>11</v>
      </c>
      <c r="Q8" s="3">
        <v>45427</v>
      </c>
    </row>
    <row r="9" spans="1:17" ht="14.1" customHeight="1" outlineLevel="3" x14ac:dyDescent="0.2">
      <c r="A9" s="2" t="s">
        <v>0</v>
      </c>
      <c r="B9" t="s">
        <v>15</v>
      </c>
      <c r="C9" t="s">
        <v>16</v>
      </c>
      <c r="D9" t="s">
        <v>0</v>
      </c>
      <c r="E9" t="s">
        <v>3</v>
      </c>
      <c r="F9" s="3">
        <v>45425</v>
      </c>
      <c r="G9" t="s">
        <v>4</v>
      </c>
      <c r="H9" s="4">
        <v>302.75</v>
      </c>
      <c r="I9" t="s">
        <v>5</v>
      </c>
      <c r="J9" t="s">
        <v>6</v>
      </c>
      <c r="K9" t="s">
        <v>0</v>
      </c>
      <c r="L9" t="s">
        <v>20</v>
      </c>
      <c r="M9" t="s">
        <v>8</v>
      </c>
      <c r="N9" t="s">
        <v>9</v>
      </c>
      <c r="O9" t="s">
        <v>10</v>
      </c>
      <c r="P9" t="s">
        <v>11</v>
      </c>
      <c r="Q9" s="3">
        <v>45427</v>
      </c>
    </row>
    <row r="10" spans="1:17" ht="14.1" customHeight="1" outlineLevel="3" x14ac:dyDescent="0.2">
      <c r="A10" s="2" t="s">
        <v>0</v>
      </c>
      <c r="B10" t="s">
        <v>21</v>
      </c>
      <c r="C10" t="s">
        <v>22</v>
      </c>
      <c r="D10" t="s">
        <v>0</v>
      </c>
      <c r="E10" t="s">
        <v>3</v>
      </c>
      <c r="F10" s="3">
        <v>45461</v>
      </c>
      <c r="G10" t="s">
        <v>4</v>
      </c>
      <c r="H10" s="12">
        <v>1337.32</v>
      </c>
      <c r="I10" t="s">
        <v>5</v>
      </c>
      <c r="J10" t="s">
        <v>6</v>
      </c>
      <c r="K10" t="s">
        <v>0</v>
      </c>
      <c r="L10" s="13" t="s">
        <v>23</v>
      </c>
      <c r="M10" t="s">
        <v>8</v>
      </c>
      <c r="N10" t="s">
        <v>9</v>
      </c>
      <c r="O10" t="s">
        <v>10</v>
      </c>
      <c r="P10" t="s">
        <v>11</v>
      </c>
      <c r="Q10" s="3">
        <v>45461</v>
      </c>
    </row>
    <row r="11" spans="1:17" ht="14.1" customHeight="1" outlineLevel="3" x14ac:dyDescent="0.2">
      <c r="A11" s="2" t="s">
        <v>0</v>
      </c>
      <c r="B11" t="s">
        <v>21</v>
      </c>
      <c r="C11" t="s">
        <v>22</v>
      </c>
      <c r="D11" t="s">
        <v>0</v>
      </c>
      <c r="E11" t="s">
        <v>3</v>
      </c>
      <c r="F11" s="3">
        <v>45461</v>
      </c>
      <c r="G11" t="s">
        <v>4</v>
      </c>
      <c r="H11" s="4">
        <v>257.38</v>
      </c>
      <c r="I11" t="s">
        <v>5</v>
      </c>
      <c r="J11" t="s">
        <v>6</v>
      </c>
      <c r="K11" t="s">
        <v>0</v>
      </c>
      <c r="L11" t="s">
        <v>24</v>
      </c>
      <c r="M11" t="s">
        <v>8</v>
      </c>
      <c r="N11" t="s">
        <v>9</v>
      </c>
      <c r="O11" t="s">
        <v>10</v>
      </c>
      <c r="P11" t="s">
        <v>11</v>
      </c>
      <c r="Q11" s="3">
        <v>45461</v>
      </c>
    </row>
    <row r="12" spans="1:17" ht="14.1" customHeight="1" outlineLevel="3" x14ac:dyDescent="0.2">
      <c r="A12" s="2" t="s">
        <v>0</v>
      </c>
      <c r="B12" t="s">
        <v>21</v>
      </c>
      <c r="C12" t="s">
        <v>22</v>
      </c>
      <c r="D12" t="s">
        <v>0</v>
      </c>
      <c r="E12" t="s">
        <v>3</v>
      </c>
      <c r="F12" s="3">
        <v>45461</v>
      </c>
      <c r="G12" t="s">
        <v>4</v>
      </c>
      <c r="H12" s="12">
        <v>1264.57</v>
      </c>
      <c r="I12" t="s">
        <v>5</v>
      </c>
      <c r="J12" t="s">
        <v>6</v>
      </c>
      <c r="K12" t="s">
        <v>0</v>
      </c>
      <c r="L12" s="13" t="s">
        <v>25</v>
      </c>
      <c r="M12" t="s">
        <v>8</v>
      </c>
      <c r="N12" t="s">
        <v>9</v>
      </c>
      <c r="O12" t="s">
        <v>10</v>
      </c>
      <c r="P12" t="s">
        <v>11</v>
      </c>
      <c r="Q12" s="3">
        <v>45461</v>
      </c>
    </row>
    <row r="13" spans="1:17" ht="14.1" customHeight="1" outlineLevel="3" x14ac:dyDescent="0.2">
      <c r="A13" s="2" t="s">
        <v>0</v>
      </c>
      <c r="B13" t="s">
        <v>21</v>
      </c>
      <c r="C13" t="s">
        <v>22</v>
      </c>
      <c r="D13" t="s">
        <v>0</v>
      </c>
      <c r="E13" t="s">
        <v>3</v>
      </c>
      <c r="F13" s="3">
        <v>45461</v>
      </c>
      <c r="G13" t="s">
        <v>4</v>
      </c>
      <c r="H13" s="4">
        <v>302.75</v>
      </c>
      <c r="I13" t="s">
        <v>5</v>
      </c>
      <c r="J13" t="s">
        <v>6</v>
      </c>
      <c r="K13" t="s">
        <v>0</v>
      </c>
      <c r="L13" t="s">
        <v>26</v>
      </c>
      <c r="M13" t="s">
        <v>8</v>
      </c>
      <c r="N13" t="s">
        <v>9</v>
      </c>
      <c r="O13" t="s">
        <v>10</v>
      </c>
      <c r="P13" t="s">
        <v>11</v>
      </c>
      <c r="Q13" s="3">
        <v>45461</v>
      </c>
    </row>
    <row r="14" spans="1:17" ht="14.1" customHeight="1" outlineLevel="3" x14ac:dyDescent="0.2">
      <c r="A14" s="2" t="s">
        <v>0</v>
      </c>
      <c r="B14" t="s">
        <v>27</v>
      </c>
      <c r="C14" t="s">
        <v>28</v>
      </c>
      <c r="D14" t="s">
        <v>0</v>
      </c>
      <c r="E14" t="s">
        <v>3</v>
      </c>
      <c r="F14" s="3">
        <v>45485</v>
      </c>
      <c r="G14" t="s">
        <v>4</v>
      </c>
      <c r="H14" s="12">
        <v>1337.32</v>
      </c>
      <c r="I14" t="s">
        <v>5</v>
      </c>
      <c r="J14" t="s">
        <v>6</v>
      </c>
      <c r="K14" t="s">
        <v>0</v>
      </c>
      <c r="L14" s="13" t="s">
        <v>29</v>
      </c>
      <c r="M14" t="s">
        <v>8</v>
      </c>
      <c r="N14" t="s">
        <v>9</v>
      </c>
      <c r="O14" t="s">
        <v>10</v>
      </c>
      <c r="P14" t="s">
        <v>11</v>
      </c>
      <c r="Q14" s="3">
        <v>45485</v>
      </c>
    </row>
    <row r="15" spans="1:17" ht="14.1" customHeight="1" outlineLevel="3" x14ac:dyDescent="0.2">
      <c r="A15" s="2" t="s">
        <v>0</v>
      </c>
      <c r="B15" t="s">
        <v>27</v>
      </c>
      <c r="C15" t="s">
        <v>28</v>
      </c>
      <c r="D15" t="s">
        <v>0</v>
      </c>
      <c r="E15" t="s">
        <v>3</v>
      </c>
      <c r="F15" s="3">
        <v>45485</v>
      </c>
      <c r="G15" t="s">
        <v>4</v>
      </c>
      <c r="H15" s="4">
        <v>257.38</v>
      </c>
      <c r="I15" t="s">
        <v>5</v>
      </c>
      <c r="J15" t="s">
        <v>6</v>
      </c>
      <c r="K15" t="s">
        <v>0</v>
      </c>
      <c r="L15" t="s">
        <v>30</v>
      </c>
      <c r="M15" t="s">
        <v>8</v>
      </c>
      <c r="N15" t="s">
        <v>9</v>
      </c>
      <c r="O15" t="s">
        <v>10</v>
      </c>
      <c r="P15" t="s">
        <v>11</v>
      </c>
      <c r="Q15" s="3">
        <v>45485</v>
      </c>
    </row>
    <row r="16" spans="1:17" ht="14.1" customHeight="1" outlineLevel="3" x14ac:dyDescent="0.2">
      <c r="A16" s="2" t="s">
        <v>0</v>
      </c>
      <c r="B16" t="s">
        <v>27</v>
      </c>
      <c r="C16" t="s">
        <v>28</v>
      </c>
      <c r="D16" t="s">
        <v>0</v>
      </c>
      <c r="E16" t="s">
        <v>3</v>
      </c>
      <c r="F16" s="3">
        <v>45485</v>
      </c>
      <c r="G16" t="s">
        <v>4</v>
      </c>
      <c r="H16" s="12">
        <v>1264.57</v>
      </c>
      <c r="I16" t="s">
        <v>5</v>
      </c>
      <c r="J16" t="s">
        <v>6</v>
      </c>
      <c r="K16" t="s">
        <v>0</v>
      </c>
      <c r="L16" s="13" t="s">
        <v>31</v>
      </c>
      <c r="M16" t="s">
        <v>8</v>
      </c>
      <c r="N16" t="s">
        <v>9</v>
      </c>
      <c r="O16" t="s">
        <v>10</v>
      </c>
      <c r="P16" t="s">
        <v>11</v>
      </c>
      <c r="Q16" s="3">
        <v>45485</v>
      </c>
    </row>
    <row r="17" spans="1:17" ht="14.1" customHeight="1" outlineLevel="3" x14ac:dyDescent="0.2">
      <c r="A17" s="2" t="s">
        <v>0</v>
      </c>
      <c r="B17" t="s">
        <v>27</v>
      </c>
      <c r="C17" t="s">
        <v>28</v>
      </c>
      <c r="D17" t="s">
        <v>0</v>
      </c>
      <c r="E17" t="s">
        <v>3</v>
      </c>
      <c r="F17" s="3">
        <v>45485</v>
      </c>
      <c r="G17" t="s">
        <v>4</v>
      </c>
      <c r="H17" s="4">
        <v>302.75</v>
      </c>
      <c r="I17" t="s">
        <v>5</v>
      </c>
      <c r="J17" t="s">
        <v>6</v>
      </c>
      <c r="K17" t="s">
        <v>0</v>
      </c>
      <c r="L17" t="s">
        <v>32</v>
      </c>
      <c r="M17" t="s">
        <v>8</v>
      </c>
      <c r="N17" t="s">
        <v>9</v>
      </c>
      <c r="O17" t="s">
        <v>10</v>
      </c>
      <c r="P17" t="s">
        <v>11</v>
      </c>
      <c r="Q17" s="3">
        <v>45485</v>
      </c>
    </row>
    <row r="18" spans="1:17" ht="14.1" customHeight="1" outlineLevel="3" x14ac:dyDescent="0.2">
      <c r="A18" s="2" t="s">
        <v>0</v>
      </c>
      <c r="B18" t="s">
        <v>33</v>
      </c>
      <c r="C18" t="s">
        <v>34</v>
      </c>
      <c r="D18" t="s">
        <v>0</v>
      </c>
      <c r="E18" t="s">
        <v>3</v>
      </c>
      <c r="F18" s="3">
        <v>45467</v>
      </c>
      <c r="G18" t="s">
        <v>4</v>
      </c>
      <c r="H18" s="4">
        <v>3000</v>
      </c>
      <c r="I18" t="s">
        <v>5</v>
      </c>
      <c r="J18" t="s">
        <v>6</v>
      </c>
      <c r="K18" t="s">
        <v>0</v>
      </c>
      <c r="L18" t="s">
        <v>35</v>
      </c>
      <c r="M18" t="s">
        <v>8</v>
      </c>
      <c r="N18" t="s">
        <v>36</v>
      </c>
      <c r="O18" t="s">
        <v>10</v>
      </c>
      <c r="P18" t="s">
        <v>11</v>
      </c>
      <c r="Q18" s="3">
        <v>45468</v>
      </c>
    </row>
    <row r="19" spans="1:17" ht="14.1" customHeight="1" outlineLevel="3" x14ac:dyDescent="0.2">
      <c r="A19" s="2" t="s">
        <v>0</v>
      </c>
      <c r="B19" t="s">
        <v>33</v>
      </c>
      <c r="C19" t="s">
        <v>37</v>
      </c>
      <c r="D19" t="s">
        <v>0</v>
      </c>
      <c r="E19" t="s">
        <v>3</v>
      </c>
      <c r="F19" s="3">
        <v>45504</v>
      </c>
      <c r="G19" t="s">
        <v>4</v>
      </c>
      <c r="H19" s="4">
        <v>3000</v>
      </c>
      <c r="I19" t="s">
        <v>5</v>
      </c>
      <c r="J19" t="s">
        <v>6</v>
      </c>
      <c r="K19" t="s">
        <v>0</v>
      </c>
      <c r="L19" t="s">
        <v>38</v>
      </c>
      <c r="M19" t="s">
        <v>8</v>
      </c>
      <c r="N19" t="s">
        <v>36</v>
      </c>
      <c r="O19" t="s">
        <v>10</v>
      </c>
      <c r="P19" t="s">
        <v>11</v>
      </c>
      <c r="Q19" s="3">
        <v>45504</v>
      </c>
    </row>
    <row r="20" spans="1:17" outlineLevel="2" x14ac:dyDescent="0.2">
      <c r="A20" s="5" t="s">
        <v>39</v>
      </c>
      <c r="B20" s="5" t="s">
        <v>0</v>
      </c>
      <c r="C20" s="5" t="s">
        <v>0</v>
      </c>
      <c r="D20" s="5" t="s">
        <v>0</v>
      </c>
      <c r="E20" s="5" t="s">
        <v>0</v>
      </c>
      <c r="F20" s="6"/>
      <c r="G20" s="5" t="s">
        <v>0</v>
      </c>
      <c r="H20" s="7">
        <v>18648.080000000002</v>
      </c>
      <c r="I20" s="5" t="s">
        <v>5</v>
      </c>
      <c r="J20" s="5" t="s">
        <v>0</v>
      </c>
      <c r="K20" s="5" t="s">
        <v>0</v>
      </c>
      <c r="L20" s="5" t="s">
        <v>0</v>
      </c>
      <c r="M20" s="5" t="s">
        <v>0</v>
      </c>
      <c r="N20" s="5" t="s">
        <v>0</v>
      </c>
      <c r="O20" s="5" t="s">
        <v>0</v>
      </c>
      <c r="P20" s="5" t="s">
        <v>0</v>
      </c>
      <c r="Q20" s="6"/>
    </row>
    <row r="21" spans="1:17" outlineLevel="1" x14ac:dyDescent="0.2">
      <c r="A21" s="5" t="s">
        <v>40</v>
      </c>
      <c r="B21" s="5" t="s">
        <v>0</v>
      </c>
      <c r="C21" s="5" t="s">
        <v>0</v>
      </c>
      <c r="D21" s="5" t="s">
        <v>0</v>
      </c>
      <c r="E21" s="5" t="s">
        <v>0</v>
      </c>
      <c r="F21" s="6"/>
      <c r="G21" s="5" t="s">
        <v>0</v>
      </c>
      <c r="H21" s="7">
        <v>18648.080000000002</v>
      </c>
      <c r="I21" s="5" t="s">
        <v>5</v>
      </c>
      <c r="J21" s="5" t="s">
        <v>0</v>
      </c>
      <c r="K21" s="5" t="s">
        <v>0</v>
      </c>
      <c r="L21" s="5" t="s">
        <v>0</v>
      </c>
      <c r="M21" s="5" t="s">
        <v>0</v>
      </c>
      <c r="N21" s="5" t="s">
        <v>0</v>
      </c>
      <c r="O21" s="5" t="s">
        <v>0</v>
      </c>
      <c r="P21" s="5" t="s">
        <v>0</v>
      </c>
      <c r="Q21" s="6"/>
    </row>
    <row r="22" spans="1:17" x14ac:dyDescent="0.2">
      <c r="A22" s="8" t="s">
        <v>0</v>
      </c>
      <c r="B22" s="8" t="s">
        <v>0</v>
      </c>
      <c r="C22" s="8" t="s">
        <v>0</v>
      </c>
      <c r="D22" s="8" t="s">
        <v>0</v>
      </c>
      <c r="E22" s="8" t="s">
        <v>0</v>
      </c>
      <c r="F22" s="9"/>
      <c r="G22" s="8" t="s">
        <v>0</v>
      </c>
      <c r="H22" s="10">
        <v>18648.080000000002</v>
      </c>
      <c r="I22" s="8" t="s">
        <v>5</v>
      </c>
      <c r="J22" s="8" t="s">
        <v>0</v>
      </c>
      <c r="K22" s="8" t="s">
        <v>0</v>
      </c>
      <c r="L22" s="8" t="s">
        <v>0</v>
      </c>
      <c r="M22" s="8" t="s">
        <v>0</v>
      </c>
      <c r="N22" s="8" t="s">
        <v>0</v>
      </c>
      <c r="O22" s="8" t="s">
        <v>0</v>
      </c>
      <c r="P22" s="8" t="s">
        <v>0</v>
      </c>
      <c r="Q22" s="9"/>
    </row>
    <row r="24" spans="1:17" x14ac:dyDescent="0.2">
      <c r="H24" s="14">
        <f>H16+H14+H12+H10+H8+H6+H4+H2</f>
        <v>10407.56</v>
      </c>
      <c r="L24" s="13" t="s">
        <v>7</v>
      </c>
      <c r="N24" s="16" t="s">
        <v>59</v>
      </c>
    </row>
    <row r="25" spans="1:17" x14ac:dyDescent="0.2">
      <c r="H25" s="18">
        <f>H19+H18+H17+H15+H13+H11+H9+H7+H5+H3</f>
        <v>8240.52</v>
      </c>
    </row>
    <row r="26" spans="1:17" x14ac:dyDescent="0.2">
      <c r="J26" s="17">
        <v>0.25</v>
      </c>
      <c r="K26" s="18">
        <f>H25*25%</f>
        <v>2060.13</v>
      </c>
      <c r="L26" s="19" t="s">
        <v>60</v>
      </c>
      <c r="N26" s="20" t="s">
        <v>58</v>
      </c>
    </row>
    <row r="27" spans="1:17" x14ac:dyDescent="0.2">
      <c r="J27" s="21">
        <v>0.75</v>
      </c>
      <c r="K27" s="15">
        <f>H25*75%</f>
        <v>6180.39</v>
      </c>
    </row>
    <row r="28" spans="1:17" x14ac:dyDescent="0.2">
      <c r="K28" s="15">
        <f>SUM(K26:K27)</f>
        <v>8240.52</v>
      </c>
    </row>
    <row r="31" spans="1:17" x14ac:dyDescent="0.2">
      <c r="K31" s="15">
        <f>K27+H24</f>
        <v>16587.95</v>
      </c>
      <c r="L31" t="s">
        <v>61</v>
      </c>
    </row>
    <row r="32" spans="1:17" x14ac:dyDescent="0.2">
      <c r="K32" s="15">
        <f>K26</f>
        <v>2060.13</v>
      </c>
      <c r="L32" t="s">
        <v>62</v>
      </c>
    </row>
    <row r="35" spans="1:16" ht="89.25" x14ac:dyDescent="0.2">
      <c r="B35" s="22" t="s">
        <v>63</v>
      </c>
      <c r="C35" s="22" t="s">
        <v>64</v>
      </c>
      <c r="D35" s="22" t="s">
        <v>65</v>
      </c>
      <c r="E35" s="22" t="s">
        <v>66</v>
      </c>
      <c r="F35" s="22" t="s">
        <v>67</v>
      </c>
      <c r="G35" s="22" t="s">
        <v>68</v>
      </c>
      <c r="H35" s="22"/>
      <c r="I35" s="22" t="s">
        <v>69</v>
      </c>
      <c r="J35" s="22" t="s">
        <v>70</v>
      </c>
      <c r="K35" s="22" t="s">
        <v>71</v>
      </c>
      <c r="L35" s="23" t="s">
        <v>72</v>
      </c>
      <c r="M35" s="22"/>
      <c r="N35" s="22" t="s">
        <v>73</v>
      </c>
      <c r="O35" s="22"/>
      <c r="P35" s="22"/>
    </row>
    <row r="36" spans="1:16" x14ac:dyDescent="0.2">
      <c r="L36" s="13"/>
    </row>
    <row r="37" spans="1:16" x14ac:dyDescent="0.2">
      <c r="A37" t="s">
        <v>74</v>
      </c>
      <c r="B37">
        <v>36</v>
      </c>
      <c r="C37" s="15">
        <v>1514.14</v>
      </c>
      <c r="D37" s="15">
        <v>54509.04</v>
      </c>
      <c r="E37" s="15">
        <v>287.01</v>
      </c>
      <c r="F37" s="15">
        <v>10332.36</v>
      </c>
      <c r="G37" s="15">
        <v>64841.4</v>
      </c>
      <c r="H37" s="15"/>
      <c r="I37" s="15">
        <v>98438.62</v>
      </c>
      <c r="J37" s="15">
        <v>22640.882600000001</v>
      </c>
      <c r="K37" s="15">
        <v>11320.4413</v>
      </c>
      <c r="L37" s="14">
        <v>109759.0613</v>
      </c>
      <c r="M37" s="15"/>
      <c r="N37" s="15">
        <v>53567.39</v>
      </c>
      <c r="O37" s="15"/>
      <c r="P37" s="15">
        <v>33597.219999999994</v>
      </c>
    </row>
    <row r="38" spans="1:16" x14ac:dyDescent="0.2">
      <c r="C38" s="15"/>
      <c r="D38" s="15"/>
      <c r="E38" s="15"/>
      <c r="F38" s="15"/>
      <c r="G38" s="15"/>
      <c r="H38" s="15"/>
      <c r="I38" s="15"/>
      <c r="J38" s="15"/>
      <c r="K38" s="15"/>
      <c r="L38" s="14"/>
      <c r="M38" s="15"/>
      <c r="N38" s="15"/>
      <c r="O38" s="15"/>
      <c r="P38" s="15"/>
    </row>
    <row r="39" spans="1:16" x14ac:dyDescent="0.2">
      <c r="C39" s="15"/>
      <c r="D39" s="15"/>
      <c r="E39" s="15"/>
      <c r="F39" s="15"/>
      <c r="G39" s="15"/>
      <c r="H39" s="15"/>
      <c r="I39" s="15"/>
      <c r="J39" s="15"/>
      <c r="K39" s="15"/>
      <c r="L39" s="14"/>
      <c r="M39" s="15"/>
      <c r="N39" s="15"/>
      <c r="O39" s="15"/>
      <c r="P39" s="15"/>
    </row>
    <row r="40" spans="1:16" x14ac:dyDescent="0.2">
      <c r="C40" s="15"/>
      <c r="D40" s="15"/>
      <c r="E40" s="15"/>
      <c r="F40" s="15"/>
      <c r="G40" s="15"/>
      <c r="H40" s="15"/>
      <c r="I40" s="15"/>
      <c r="J40" s="15"/>
      <c r="K40" s="15"/>
      <c r="L40" s="14"/>
      <c r="M40" s="15"/>
      <c r="N40" s="15"/>
      <c r="O40" s="15"/>
      <c r="P40" s="15"/>
    </row>
    <row r="41" spans="1:16" x14ac:dyDescent="0.2">
      <c r="A41" t="s">
        <v>75</v>
      </c>
      <c r="B41">
        <v>36</v>
      </c>
      <c r="C41" s="15">
        <v>1264.57</v>
      </c>
      <c r="D41" s="15">
        <v>45524.52</v>
      </c>
      <c r="E41" s="15">
        <v>302.75</v>
      </c>
      <c r="F41" s="15">
        <v>10899</v>
      </c>
      <c r="G41" s="15">
        <v>56423.519999999997</v>
      </c>
      <c r="H41" s="15"/>
      <c r="I41" s="15">
        <v>73902.03</v>
      </c>
      <c r="J41" s="15">
        <v>16997.466899999999</v>
      </c>
      <c r="K41" s="15">
        <v>8498.7334499999997</v>
      </c>
      <c r="L41" s="14">
        <v>82400.763449999999</v>
      </c>
      <c r="M41" s="15"/>
      <c r="N41" s="15">
        <v>50650.879999999997</v>
      </c>
      <c r="O41" s="15"/>
      <c r="P41" s="15">
        <v>17478.510000000002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63558A2F-38FF-4142-8112-4B86A85B8CAF}"/>
</file>

<file path=customXml/itemProps2.xml><?xml version="1.0" encoding="utf-8"?>
<ds:datastoreItem xmlns:ds="http://schemas.openxmlformats.org/officeDocument/2006/customXml" ds:itemID="{3A1B7FEE-7932-43DE-B2F5-C262038D2D09}"/>
</file>

<file path=customXml/itemProps3.xml><?xml version="1.0" encoding="utf-8"?>
<ds:datastoreItem xmlns:ds="http://schemas.openxmlformats.org/officeDocument/2006/customXml" ds:itemID="{69A97143-EF6B-4C72-9C65-334757D158D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2024-08-19T06:45:22Z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  <property fmtid="{D5CDD505-2E9C-101B-9397-08002B2CF9AE}" pid="6" name="ContentTypeId">
    <vt:lpwstr>0x0101005CD620008A6A394A899FFF1D3A0DD3D2</vt:lpwstr>
  </property>
</Properties>
</file>