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6.2024_cit\"/>
    </mc:Choice>
  </mc:AlternateContent>
  <xr:revisionPtr revIDLastSave="0" documentId="13_ncr:1_{99FFA04F-F9DB-4982-8E9F-99F80CA9FB0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K21" i="1"/>
  <c r="K22" i="1"/>
  <c r="K23" i="1"/>
  <c r="H19" i="1"/>
</calcChain>
</file>

<file path=xl/sharedStrings.xml><?xml version="1.0" encoding="utf-8"?>
<sst xmlns="http://schemas.openxmlformats.org/spreadsheetml/2006/main" count="258" uniqueCount="65">
  <si>
    <t/>
  </si>
  <si>
    <t>20240422</t>
  </si>
  <si>
    <t>5024000010</t>
  </si>
  <si>
    <t>KR</t>
  </si>
  <si>
    <t>40</t>
  </si>
  <si>
    <t>PLN</t>
  </si>
  <si>
    <t>NK</t>
  </si>
  <si>
    <t>202404*UMOWA LEASINGU WE1T931 M-C 04/2024</t>
  </si>
  <si>
    <t>7982010290</t>
  </si>
  <si>
    <t>10798000</t>
  </si>
  <si>
    <t>449050</t>
  </si>
  <si>
    <t>7982010200</t>
  </si>
  <si>
    <t>202404*UMOWA SERWISOWA WE1T931 M-C 04/2024</t>
  </si>
  <si>
    <t>202404*UMOWA LEASINGU WE 7N489 M-C 04/2024</t>
  </si>
  <si>
    <t>202404*UMOWA SERWISOWA WE 7N489 M-C 04/2024</t>
  </si>
  <si>
    <t>20240515</t>
  </si>
  <si>
    <t>5024000048</t>
  </si>
  <si>
    <t>202405*UMOWA LEASINGU WE1T931 M-C 05/2024</t>
  </si>
  <si>
    <t>202405*UMOWA SERWISOWA WE1T931 M-C 05/2024</t>
  </si>
  <si>
    <t>202405*UMOWA LEASINGU WE 7N489 M-C 05/2024</t>
  </si>
  <si>
    <t>202405*UMOWA SERWISOWA WE 7N489 M-C 05/2024</t>
  </si>
  <si>
    <t>20240618</t>
  </si>
  <si>
    <t>5024000093</t>
  </si>
  <si>
    <t>202406*UMOWA SERWISOWA WE 7N489 M-C 06/2024</t>
  </si>
  <si>
    <t>202406*UMOWA LEASINGU WE1T931 M-C 06/2024</t>
  </si>
  <si>
    <t>202406*UMOWA SERWISOWA WE1T931 M-C 06/2024</t>
  </si>
  <si>
    <t>202406*UMOWA LEASINGU WE 7N489 M-C 06/2024</t>
  </si>
  <si>
    <t>25% NKUP</t>
  </si>
  <si>
    <t>5024000105</t>
  </si>
  <si>
    <t>202406*NAJEM SAMOCHODU - B.KOCHANOWSKI</t>
  </si>
  <si>
    <t>60767388</t>
  </si>
  <si>
    <t>'@01\QZaksięg.@</t>
  </si>
  <si>
    <t>Konto 449050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</si>
  <si>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</si>
  <si>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</si>
  <si>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</si>
  <si>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</si>
  <si>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</si>
  <si>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</si>
  <si>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</si>
  <si>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</si>
  <si>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</si>
  <si>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</si>
  <si>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</si>
  <si>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</si>
  <si>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</si>
  <si>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</si>
  <si>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</si>
  <si>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</si>
  <si>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</si>
  <si>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IL.M-CY</t>
  </si>
  <si>
    <t>RATA FINANSOWA</t>
  </si>
  <si>
    <t>WARTOŚĆ UMOWY FINANS</t>
  </si>
  <si>
    <t>RATA SERWISOWA</t>
  </si>
  <si>
    <t>WARTOŚĆ UMOWY SERWIS</t>
  </si>
  <si>
    <t>RAZEM WARTOŚĆ UMOWY</t>
  </si>
  <si>
    <t>WARTOŚĆ POCZĄTKOWA</t>
  </si>
  <si>
    <t>vat 23%</t>
  </si>
  <si>
    <t>50% vat nieodliczonego</t>
  </si>
  <si>
    <t>wart. Skorygowana o 50% niemożliwego do odlicznia vat sam osobowy do celów mieszanych</t>
  </si>
  <si>
    <t>ZAKŁADANA WARTOŚĆ KOŃCOWA</t>
  </si>
  <si>
    <t>WE1T931</t>
  </si>
  <si>
    <t>WE7N489</t>
  </si>
  <si>
    <t>odliczenie kup 100%</t>
  </si>
  <si>
    <t>25% 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</si>
</sst>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5" borderId="0" xfId="0" applyFill="1" applyAlignment="1">
      <alignment vertical="top"/>
    </xf>
    <xf numFmtId="4" fontId="0" fillId="0" borderId="0" xfId="0" applyNumberFormat="1" applyAlignment="1">
      <alignment vertical="top"/>
    </xf>
    <xf numFmtId="4" fontId="0" fillId="5" borderId="0" xfId="0" applyNumberFormat="1" applyFill="1" applyAlignment="1">
      <alignment vertical="top"/>
    </xf>
    <xf numFmtId="0" fontId="0" fillId="0" borderId="0" xfId="0" applyFill="1" applyBorder="1" applyAlignment="1">
      <alignment vertical="top"/>
    </xf>
    <xf numFmtId="14" fontId="0" fillId="0" borderId="0" xfId="0" applyNumberFormat="1" applyFill="1" applyBorder="1" applyAlignment="1">
      <alignment horizontal="right" vertical="top"/>
    </xf>
    <xf numFmtId="4" fontId="0" fillId="0" borderId="0" xfId="0" applyNumberFormat="1" applyFill="1" applyBorder="1" applyAlignment="1">
      <alignment horizontal="right" vertical="top"/>
    </xf>
    <xf numFmtId="0" fontId="0" fillId="0" borderId="0" xfId="0" applyFill="1" applyAlignment="1">
      <alignment vertical="top"/>
    </xf>
    <xf numFmtId="0" fontId="1" fillId="5" borderId="0" xfId="0" applyFont="1" applyFill="1" applyAlignment="1">
      <alignment vertical="top"/>
    </xf>
    <xf numFmtId="4" fontId="0" fillId="5" borderId="0" xfId="0" applyNumberFormat="1" applyFill="1" applyAlignment="1">
      <alignment horizontal="right" vertical="top"/>
    </xf>
    <xf numFmtId="4" fontId="0" fillId="5" borderId="0" xfId="0" applyNumberFormat="1" applyFill="1" applyBorder="1" applyAlignment="1">
      <alignment horizontal="right" vertical="top"/>
    </xf>
    <xf numFmtId="4" fontId="0" fillId="6" borderId="0" xfId="0" applyNumberFormat="1" applyFill="1" applyBorder="1" applyAlignment="1">
      <alignment horizontal="right" vertical="top"/>
    </xf>
    <xf numFmtId="0" fontId="1" fillId="6" borderId="0" xfId="0" applyFont="1" applyFill="1" applyAlignment="1">
      <alignment vertical="top"/>
    </xf>
    <xf numFmtId="0" fontId="0" fillId="6" borderId="0" xfId="0" applyFill="1" applyAlignment="1">
      <alignment vertical="top"/>
    </xf>
    <xf numFmtId="4" fontId="0" fillId="6" borderId="0" xfId="0" applyNumberFormat="1" applyFill="1" applyAlignment="1">
      <alignment horizontal="right" vertical="top"/>
    </xf>
    <xf numFmtId="9" fontId="0" fillId="6" borderId="0" xfId="0" applyNumberFormat="1" applyFill="1" applyAlignment="1">
      <alignment vertical="top"/>
    </xf>
    <xf numFmtId="4" fontId="0" fillId="6" borderId="0" xfId="0" applyNumberFormat="1" applyFill="1" applyAlignment="1">
      <alignment vertical="top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5</xdr:col>
      <xdr:colOff>762823</xdr:colOff>
      <xdr:row>86</xdr:row>
      <xdr:rowOff>77273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45728E2B-1220-4826-A616-2D1D28E13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896225"/>
          <a:ext cx="5896798" cy="768774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13</xdr:col>
      <xdr:colOff>124645</xdr:colOff>
      <xdr:row>86</xdr:row>
      <xdr:rowOff>29696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C5318841-64D5-4C16-9EF5-2CD86444B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0950" y="7896225"/>
          <a:ext cx="6973120" cy="7640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topLeftCell="C19" workbookViewId="0">
      <selection activeCell="Q27" sqref="Q27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13.7109375" customWidth="1"/>
    <col min="10" max="10" width="13" bestFit="1" customWidth="1"/>
    <col min="11" max="11" width="19" bestFit="1" customWidth="1"/>
    <col min="12" max="12" width="45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38.25" x14ac:dyDescent="0.2">
      <c r="A1" s="11" t="s">
        <v>33</v>
      </c>
      <c r="B1" s="1" t="s">
        <v>34</v>
      </c>
      <c r="C1" s="1" t="s">
        <v>35</v>
      </c>
      <c r="D1" s="1" t="s">
        <v>36</v>
      </c>
      <c r="E1" s="11" t="s">
        <v>37</v>
      </c>
      <c r="F1" s="1" t="s">
        <v>38</v>
      </c>
      <c r="G1" s="11" t="s">
        <v>39</v>
      </c>
      <c r="H1" s="11" t="s">
        <v>40</v>
      </c>
      <c r="I1" s="1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1" t="s">
        <v>46</v>
      </c>
      <c r="O1" s="1" t="s">
        <v>47</v>
      </c>
      <c r="P1" s="1" t="s">
        <v>48</v>
      </c>
      <c r="Q1" s="1" t="s">
        <v>49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45400</v>
      </c>
      <c r="G2" t="s">
        <v>4</v>
      </c>
      <c r="H2" s="22">
        <v>1337.32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45404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45400</v>
      </c>
      <c r="G3" t="s">
        <v>4</v>
      </c>
      <c r="H3" s="27">
        <v>257.38</v>
      </c>
      <c r="I3" t="s">
        <v>5</v>
      </c>
      <c r="J3" t="s">
        <v>6</v>
      </c>
      <c r="K3" t="s">
        <v>0</v>
      </c>
      <c r="L3" t="s">
        <v>12</v>
      </c>
      <c r="M3" t="s">
        <v>8</v>
      </c>
      <c r="N3" t="s">
        <v>9</v>
      </c>
      <c r="O3" t="s">
        <v>10</v>
      </c>
      <c r="P3" t="s">
        <v>11</v>
      </c>
      <c r="Q3" s="3">
        <v>45404</v>
      </c>
    </row>
    <row r="4" spans="1:17" ht="14.1" customHeight="1" outlineLevel="3" x14ac:dyDescent="0.2">
      <c r="A4" s="2" t="s">
        <v>0</v>
      </c>
      <c r="B4" t="s">
        <v>1</v>
      </c>
      <c r="C4" t="s">
        <v>2</v>
      </c>
      <c r="D4" t="s">
        <v>0</v>
      </c>
      <c r="E4" t="s">
        <v>3</v>
      </c>
      <c r="F4" s="3">
        <v>45400</v>
      </c>
      <c r="G4" t="s">
        <v>4</v>
      </c>
      <c r="H4" s="22">
        <v>1264.57</v>
      </c>
      <c r="I4" t="s">
        <v>5</v>
      </c>
      <c r="J4" t="s">
        <v>6</v>
      </c>
      <c r="K4" t="s">
        <v>0</v>
      </c>
      <c r="L4" t="s">
        <v>13</v>
      </c>
      <c r="M4" t="s">
        <v>8</v>
      </c>
      <c r="N4" t="s">
        <v>9</v>
      </c>
      <c r="O4" t="s">
        <v>10</v>
      </c>
      <c r="P4" t="s">
        <v>11</v>
      </c>
      <c r="Q4" s="3">
        <v>45404</v>
      </c>
    </row>
    <row r="5" spans="1:17" ht="14.1" customHeight="1" outlineLevel="3" x14ac:dyDescent="0.2">
      <c r="A5" s="2" t="s">
        <v>0</v>
      </c>
      <c r="B5" t="s">
        <v>1</v>
      </c>
      <c r="C5" t="s">
        <v>2</v>
      </c>
      <c r="D5" t="s">
        <v>0</v>
      </c>
      <c r="E5" t="s">
        <v>3</v>
      </c>
      <c r="F5" s="3">
        <v>45400</v>
      </c>
      <c r="G5" t="s">
        <v>4</v>
      </c>
      <c r="H5" s="27">
        <v>302.75</v>
      </c>
      <c r="I5" t="s">
        <v>5</v>
      </c>
      <c r="J5" t="s">
        <v>6</v>
      </c>
      <c r="K5" t="s">
        <v>0</v>
      </c>
      <c r="L5" t="s">
        <v>14</v>
      </c>
      <c r="M5" t="s">
        <v>8</v>
      </c>
      <c r="N5" t="s">
        <v>9</v>
      </c>
      <c r="O5" t="s">
        <v>10</v>
      </c>
      <c r="P5" t="s">
        <v>11</v>
      </c>
      <c r="Q5" s="3">
        <v>45404</v>
      </c>
    </row>
    <row r="6" spans="1:17" ht="14.1" customHeight="1" outlineLevel="3" x14ac:dyDescent="0.2">
      <c r="A6" s="2" t="s">
        <v>0</v>
      </c>
      <c r="B6" t="s">
        <v>15</v>
      </c>
      <c r="C6" t="s">
        <v>16</v>
      </c>
      <c r="D6" t="s">
        <v>0</v>
      </c>
      <c r="E6" t="s">
        <v>3</v>
      </c>
      <c r="F6" s="3">
        <v>45425</v>
      </c>
      <c r="G6" t="s">
        <v>4</v>
      </c>
      <c r="H6" s="22">
        <v>1337.32</v>
      </c>
      <c r="I6" t="s">
        <v>5</v>
      </c>
      <c r="J6" t="s">
        <v>6</v>
      </c>
      <c r="K6" t="s">
        <v>0</v>
      </c>
      <c r="L6" t="s">
        <v>17</v>
      </c>
      <c r="M6" t="s">
        <v>8</v>
      </c>
      <c r="N6" t="s">
        <v>9</v>
      </c>
      <c r="O6" t="s">
        <v>10</v>
      </c>
      <c r="P6" t="s">
        <v>11</v>
      </c>
      <c r="Q6" s="3">
        <v>45427</v>
      </c>
    </row>
    <row r="7" spans="1:17" ht="14.1" customHeight="1" outlineLevel="3" x14ac:dyDescent="0.2">
      <c r="A7" s="2" t="s">
        <v>0</v>
      </c>
      <c r="B7" t="s">
        <v>15</v>
      </c>
      <c r="C7" t="s">
        <v>16</v>
      </c>
      <c r="D7" t="s">
        <v>0</v>
      </c>
      <c r="E7" t="s">
        <v>3</v>
      </c>
      <c r="F7" s="3">
        <v>45425</v>
      </c>
      <c r="G7" t="s">
        <v>4</v>
      </c>
      <c r="H7" s="27">
        <v>257.38</v>
      </c>
      <c r="I7" t="s">
        <v>5</v>
      </c>
      <c r="J7" t="s">
        <v>6</v>
      </c>
      <c r="K7" t="s">
        <v>0</v>
      </c>
      <c r="L7" t="s">
        <v>18</v>
      </c>
      <c r="M7" t="s">
        <v>8</v>
      </c>
      <c r="N7" t="s">
        <v>9</v>
      </c>
      <c r="O7" t="s">
        <v>10</v>
      </c>
      <c r="P7" t="s">
        <v>11</v>
      </c>
      <c r="Q7" s="3">
        <v>45427</v>
      </c>
    </row>
    <row r="8" spans="1:17" ht="14.1" customHeight="1" outlineLevel="3" x14ac:dyDescent="0.2">
      <c r="A8" s="2" t="s">
        <v>0</v>
      </c>
      <c r="B8" t="s">
        <v>15</v>
      </c>
      <c r="C8" t="s">
        <v>16</v>
      </c>
      <c r="D8" t="s">
        <v>0</v>
      </c>
      <c r="E8" t="s">
        <v>3</v>
      </c>
      <c r="F8" s="3">
        <v>45425</v>
      </c>
      <c r="G8" t="s">
        <v>4</v>
      </c>
      <c r="H8" s="22">
        <v>1264.57</v>
      </c>
      <c r="I8" t="s">
        <v>5</v>
      </c>
      <c r="J8" t="s">
        <v>6</v>
      </c>
      <c r="K8" t="s">
        <v>0</v>
      </c>
      <c r="L8" t="s">
        <v>19</v>
      </c>
      <c r="M8" t="s">
        <v>8</v>
      </c>
      <c r="N8" t="s">
        <v>9</v>
      </c>
      <c r="O8" t="s">
        <v>10</v>
      </c>
      <c r="P8" t="s">
        <v>11</v>
      </c>
      <c r="Q8" s="3">
        <v>45427</v>
      </c>
    </row>
    <row r="9" spans="1:17" ht="14.1" customHeight="1" outlineLevel="3" x14ac:dyDescent="0.2">
      <c r="A9" s="2" t="s">
        <v>0</v>
      </c>
      <c r="B9" t="s">
        <v>15</v>
      </c>
      <c r="C9" t="s">
        <v>16</v>
      </c>
      <c r="D9" t="s">
        <v>0</v>
      </c>
      <c r="E9" t="s">
        <v>3</v>
      </c>
      <c r="F9" s="3">
        <v>45425</v>
      </c>
      <c r="G9" t="s">
        <v>4</v>
      </c>
      <c r="H9" s="27">
        <v>302.75</v>
      </c>
      <c r="I9" t="s">
        <v>5</v>
      </c>
      <c r="J9" t="s">
        <v>6</v>
      </c>
      <c r="K9" t="s">
        <v>0</v>
      </c>
      <c r="L9" t="s">
        <v>20</v>
      </c>
      <c r="M9" t="s">
        <v>8</v>
      </c>
      <c r="N9" t="s">
        <v>9</v>
      </c>
      <c r="O9" t="s">
        <v>10</v>
      </c>
      <c r="P9" t="s">
        <v>11</v>
      </c>
      <c r="Q9" s="3">
        <v>45427</v>
      </c>
    </row>
    <row r="10" spans="1:17" ht="14.1" customHeight="1" outlineLevel="3" x14ac:dyDescent="0.2">
      <c r="A10" s="2" t="s">
        <v>0</v>
      </c>
      <c r="B10" t="s">
        <v>21</v>
      </c>
      <c r="C10" t="s">
        <v>22</v>
      </c>
      <c r="D10" t="s">
        <v>0</v>
      </c>
      <c r="E10" t="s">
        <v>3</v>
      </c>
      <c r="F10" s="3">
        <v>45461</v>
      </c>
      <c r="G10" t="s">
        <v>4</v>
      </c>
      <c r="H10" s="27">
        <v>302.75</v>
      </c>
      <c r="I10" t="s">
        <v>5</v>
      </c>
      <c r="J10" t="s">
        <v>6</v>
      </c>
      <c r="K10" t="s">
        <v>0</v>
      </c>
      <c r="L10" t="s">
        <v>23</v>
      </c>
      <c r="M10" t="s">
        <v>8</v>
      </c>
      <c r="N10" t="s">
        <v>9</v>
      </c>
      <c r="O10" t="s">
        <v>10</v>
      </c>
      <c r="P10" t="s">
        <v>11</v>
      </c>
      <c r="Q10" s="3">
        <v>45461</v>
      </c>
    </row>
    <row r="11" spans="1:17" ht="14.1" customHeight="1" outlineLevel="3" x14ac:dyDescent="0.2">
      <c r="A11" s="2" t="s">
        <v>0</v>
      </c>
      <c r="B11" t="s">
        <v>21</v>
      </c>
      <c r="C11" t="s">
        <v>22</v>
      </c>
      <c r="D11" t="s">
        <v>0</v>
      </c>
      <c r="E11" t="s">
        <v>3</v>
      </c>
      <c r="F11" s="3">
        <v>45461</v>
      </c>
      <c r="G11" t="s">
        <v>4</v>
      </c>
      <c r="H11" s="22">
        <v>1337.32</v>
      </c>
      <c r="I11" t="s">
        <v>5</v>
      </c>
      <c r="J11" t="s">
        <v>6</v>
      </c>
      <c r="K11" t="s">
        <v>0</v>
      </c>
      <c r="L11" t="s">
        <v>24</v>
      </c>
      <c r="M11" t="s">
        <v>8</v>
      </c>
      <c r="N11" t="s">
        <v>9</v>
      </c>
      <c r="O11" t="s">
        <v>10</v>
      </c>
      <c r="P11" t="s">
        <v>11</v>
      </c>
      <c r="Q11" s="3">
        <v>45461</v>
      </c>
    </row>
    <row r="12" spans="1:17" ht="14.1" customHeight="1" outlineLevel="3" x14ac:dyDescent="0.2">
      <c r="A12" s="2" t="s">
        <v>0</v>
      </c>
      <c r="B12" t="s">
        <v>21</v>
      </c>
      <c r="C12" t="s">
        <v>22</v>
      </c>
      <c r="D12" t="s">
        <v>0</v>
      </c>
      <c r="E12" t="s">
        <v>3</v>
      </c>
      <c r="F12" s="3">
        <v>45461</v>
      </c>
      <c r="G12" t="s">
        <v>4</v>
      </c>
      <c r="H12" s="27">
        <v>257.38</v>
      </c>
      <c r="I12" t="s">
        <v>5</v>
      </c>
      <c r="J12" t="s">
        <v>6</v>
      </c>
      <c r="K12" t="s">
        <v>0</v>
      </c>
      <c r="L12" t="s">
        <v>25</v>
      </c>
      <c r="M12" t="s">
        <v>8</v>
      </c>
      <c r="N12" t="s">
        <v>9</v>
      </c>
      <c r="O12" t="s">
        <v>10</v>
      </c>
      <c r="P12" t="s">
        <v>11</v>
      </c>
      <c r="Q12" s="3">
        <v>45461</v>
      </c>
    </row>
    <row r="13" spans="1:17" ht="14.1" customHeight="1" outlineLevel="3" x14ac:dyDescent="0.2">
      <c r="A13" s="2" t="s">
        <v>0</v>
      </c>
      <c r="B13" t="s">
        <v>21</v>
      </c>
      <c r="C13" t="s">
        <v>22</v>
      </c>
      <c r="D13" t="s">
        <v>0</v>
      </c>
      <c r="E13" t="s">
        <v>3</v>
      </c>
      <c r="F13" s="3">
        <v>45461</v>
      </c>
      <c r="G13" t="s">
        <v>4</v>
      </c>
      <c r="H13" s="22">
        <v>1264.57</v>
      </c>
      <c r="I13" t="s">
        <v>5</v>
      </c>
      <c r="J13" t="s">
        <v>6</v>
      </c>
      <c r="K13" t="s">
        <v>0</v>
      </c>
      <c r="L13" t="s">
        <v>26</v>
      </c>
      <c r="M13" t="s">
        <v>8</v>
      </c>
      <c r="N13" t="s">
        <v>9</v>
      </c>
      <c r="O13" t="s">
        <v>10</v>
      </c>
      <c r="P13" t="s">
        <v>11</v>
      </c>
      <c r="Q13" s="3">
        <v>45461</v>
      </c>
    </row>
    <row r="14" spans="1:17" ht="14.1" customHeight="1" outlineLevel="3" x14ac:dyDescent="0.2">
      <c r="A14" s="2" t="s">
        <v>0</v>
      </c>
      <c r="B14" t="s">
        <v>27</v>
      </c>
      <c r="C14" t="s">
        <v>28</v>
      </c>
      <c r="D14" t="s">
        <v>0</v>
      </c>
      <c r="E14" t="s">
        <v>3</v>
      </c>
      <c r="F14" s="3">
        <v>45467</v>
      </c>
      <c r="G14" t="s">
        <v>4</v>
      </c>
      <c r="H14" s="4">
        <v>3000</v>
      </c>
      <c r="I14" t="s">
        <v>5</v>
      </c>
      <c r="J14" t="s">
        <v>6</v>
      </c>
      <c r="K14" t="s">
        <v>0</v>
      </c>
      <c r="L14" t="s">
        <v>29</v>
      </c>
      <c r="M14" t="s">
        <v>8</v>
      </c>
      <c r="N14" t="s">
        <v>30</v>
      </c>
      <c r="O14" t="s">
        <v>10</v>
      </c>
      <c r="P14" t="s">
        <v>11</v>
      </c>
      <c r="Q14" s="3">
        <v>45468</v>
      </c>
    </row>
    <row r="15" spans="1:17" outlineLevel="2" x14ac:dyDescent="0.2">
      <c r="A15" s="5" t="s">
        <v>31</v>
      </c>
      <c r="B15" s="5" t="s">
        <v>0</v>
      </c>
      <c r="C15" s="5" t="s">
        <v>0</v>
      </c>
      <c r="D15" s="5" t="s">
        <v>0</v>
      </c>
      <c r="E15" s="5" t="s">
        <v>0</v>
      </c>
      <c r="F15" s="6"/>
      <c r="G15" s="5" t="s">
        <v>0</v>
      </c>
      <c r="H15" s="7">
        <v>12486.06</v>
      </c>
      <c r="I15" s="5" t="s">
        <v>5</v>
      </c>
      <c r="J15" s="5" t="s">
        <v>0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6"/>
    </row>
    <row r="16" spans="1:17" outlineLevel="1" x14ac:dyDescent="0.2">
      <c r="A16" s="5" t="s">
        <v>32</v>
      </c>
      <c r="B16" s="5" t="s">
        <v>0</v>
      </c>
      <c r="C16" s="5" t="s">
        <v>0</v>
      </c>
      <c r="D16" s="5" t="s">
        <v>0</v>
      </c>
      <c r="E16" s="5" t="s">
        <v>0</v>
      </c>
      <c r="F16" s="6"/>
      <c r="G16" s="5" t="s">
        <v>0</v>
      </c>
      <c r="H16" s="7">
        <v>12486.06</v>
      </c>
      <c r="I16" s="5" t="s">
        <v>5</v>
      </c>
      <c r="J16" s="5" t="s">
        <v>0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6"/>
    </row>
    <row r="17" spans="1:17" x14ac:dyDescent="0.2">
      <c r="A17" s="8" t="s">
        <v>0</v>
      </c>
      <c r="B17" s="8" t="s">
        <v>0</v>
      </c>
      <c r="C17" s="8" t="s">
        <v>0</v>
      </c>
      <c r="D17" s="8" t="s">
        <v>0</v>
      </c>
      <c r="E17" s="8" t="s">
        <v>0</v>
      </c>
      <c r="F17" s="9"/>
      <c r="G17" s="8" t="s">
        <v>0</v>
      </c>
      <c r="H17" s="10">
        <v>12486.06</v>
      </c>
      <c r="I17" s="8" t="s">
        <v>5</v>
      </c>
      <c r="J17" s="8" t="s">
        <v>0</v>
      </c>
      <c r="K17" s="8" t="s">
        <v>0</v>
      </c>
      <c r="L17" s="8" t="s">
        <v>0</v>
      </c>
      <c r="M17" s="8" t="s">
        <v>0</v>
      </c>
      <c r="N17" s="8" t="s">
        <v>0</v>
      </c>
      <c r="O17" s="8" t="s">
        <v>0</v>
      </c>
      <c r="P17" s="8" t="s">
        <v>0</v>
      </c>
      <c r="Q17" s="9"/>
    </row>
    <row r="18" spans="1:17" s="20" customFormat="1" x14ac:dyDescent="0.2">
      <c r="A18" s="17"/>
      <c r="B18" s="17"/>
      <c r="C18" s="17"/>
      <c r="D18" s="17"/>
      <c r="E18" s="17"/>
      <c r="F18" s="18"/>
      <c r="G18" s="17"/>
      <c r="H18" s="19"/>
      <c r="I18" s="17"/>
      <c r="J18" s="17"/>
      <c r="K18" s="17"/>
      <c r="L18" s="17"/>
      <c r="M18" s="17"/>
      <c r="N18" s="17"/>
      <c r="O18" s="17"/>
      <c r="P18" s="17"/>
      <c r="Q18" s="18"/>
    </row>
    <row r="19" spans="1:17" s="20" customFormat="1" x14ac:dyDescent="0.2">
      <c r="A19" s="17"/>
      <c r="B19" s="17"/>
      <c r="C19" s="17"/>
      <c r="D19" s="17"/>
      <c r="E19" s="17"/>
      <c r="F19" s="18"/>
      <c r="G19" s="17"/>
      <c r="H19" s="23">
        <f>H13+H11+H8+H6+H4+H2</f>
        <v>7805.6699999999992</v>
      </c>
      <c r="I19" s="17"/>
      <c r="J19" s="17"/>
      <c r="K19" s="17"/>
      <c r="L19" s="14" t="s">
        <v>7</v>
      </c>
      <c r="M19"/>
      <c r="N19" s="21" t="s">
        <v>63</v>
      </c>
      <c r="O19"/>
      <c r="P19" s="17"/>
      <c r="Q19" s="18"/>
    </row>
    <row r="20" spans="1:17" s="20" customFormat="1" x14ac:dyDescent="0.2">
      <c r="A20" s="17"/>
      <c r="B20" s="17"/>
      <c r="C20" s="17"/>
      <c r="D20" s="17"/>
      <c r="E20" s="17"/>
      <c r="F20" s="18"/>
      <c r="G20" s="17"/>
      <c r="H20" s="24">
        <f>H14+H12+H10+H9+H7+H5+H3</f>
        <v>4680.3900000000003</v>
      </c>
      <c r="I20" s="17"/>
      <c r="J20" s="17"/>
      <c r="K20" s="17"/>
      <c r="L20"/>
      <c r="M20"/>
      <c r="N20"/>
      <c r="O20"/>
      <c r="P20" s="17"/>
      <c r="Q20" s="18"/>
    </row>
    <row r="21" spans="1:17" s="20" customFormat="1" x14ac:dyDescent="0.2">
      <c r="A21" s="17"/>
      <c r="B21" s="17"/>
      <c r="C21" s="17"/>
      <c r="D21" s="17"/>
      <c r="E21" s="17"/>
      <c r="F21" s="18"/>
      <c r="G21" s="17"/>
      <c r="H21" s="19"/>
      <c r="I21" s="17"/>
      <c r="J21" s="28">
        <v>0.25</v>
      </c>
      <c r="K21" s="29">
        <f>H20*25%</f>
        <v>1170.0975000000001</v>
      </c>
      <c r="L21" s="26" t="s">
        <v>12</v>
      </c>
      <c r="M21"/>
      <c r="N21" s="25" t="s">
        <v>64</v>
      </c>
      <c r="O21"/>
      <c r="P21" s="17"/>
      <c r="Q21" s="18"/>
    </row>
    <row r="22" spans="1:17" s="20" customFormat="1" x14ac:dyDescent="0.2">
      <c r="A22" s="17"/>
      <c r="B22" s="17"/>
      <c r="C22" s="17"/>
      <c r="D22" s="17"/>
      <c r="E22" s="17"/>
      <c r="F22" s="18"/>
      <c r="G22" s="17"/>
      <c r="H22" s="19"/>
      <c r="I22" s="17"/>
      <c r="J22" s="30">
        <v>0.75</v>
      </c>
      <c r="K22" s="15">
        <f>H20*75%</f>
        <v>3510.2925000000005</v>
      </c>
      <c r="L22" s="17"/>
      <c r="M22" s="17"/>
      <c r="N22" s="17"/>
      <c r="O22" s="17"/>
      <c r="P22" s="17"/>
      <c r="Q22" s="18"/>
    </row>
    <row r="23" spans="1:17" s="20" customFormat="1" x14ac:dyDescent="0.2">
      <c r="A23" s="17"/>
      <c r="B23" s="17"/>
      <c r="C23" s="17"/>
      <c r="D23" s="17"/>
      <c r="E23" s="17"/>
      <c r="F23" s="18"/>
      <c r="G23" s="17"/>
      <c r="H23" s="19"/>
      <c r="I23" s="17"/>
      <c r="J23"/>
      <c r="K23" s="15">
        <f>SUM(K21:K22)</f>
        <v>4680.3900000000003</v>
      </c>
      <c r="L23" s="17"/>
      <c r="M23" s="17"/>
      <c r="N23" s="17"/>
      <c r="O23" s="17"/>
      <c r="P23" s="17"/>
      <c r="Q23" s="18"/>
    </row>
    <row r="24" spans="1:17" s="20" customFormat="1" x14ac:dyDescent="0.2">
      <c r="A24" s="17"/>
      <c r="B24" s="17"/>
      <c r="C24" s="17"/>
      <c r="D24" s="17"/>
      <c r="E24" s="17"/>
      <c r="F24" s="18"/>
      <c r="G24" s="17"/>
      <c r="H24" s="19"/>
      <c r="I24" s="17"/>
      <c r="J24" s="17"/>
      <c r="K24" s="17"/>
      <c r="L24" s="17"/>
      <c r="M24" s="17"/>
      <c r="N24" s="17"/>
      <c r="O24" s="17"/>
      <c r="P24" s="17"/>
      <c r="Q24" s="18"/>
    </row>
    <row r="25" spans="1:17" s="20" customFormat="1" x14ac:dyDescent="0.2"/>
    <row r="28" spans="1:17" ht="76.5" x14ac:dyDescent="0.2">
      <c r="B28" s="12" t="s">
        <v>50</v>
      </c>
      <c r="C28" s="12" t="s">
        <v>51</v>
      </c>
      <c r="D28" s="12" t="s">
        <v>52</v>
      </c>
      <c r="E28" s="12" t="s">
        <v>53</v>
      </c>
      <c r="F28" s="12" t="s">
        <v>54</v>
      </c>
      <c r="G28" s="12" t="s">
        <v>55</v>
      </c>
      <c r="H28" s="12"/>
      <c r="I28" s="12" t="s">
        <v>56</v>
      </c>
      <c r="J28" s="12" t="s">
        <v>57</v>
      </c>
      <c r="K28" s="12" t="s">
        <v>58</v>
      </c>
      <c r="L28" s="13" t="s">
        <v>59</v>
      </c>
      <c r="M28" s="12"/>
      <c r="N28" s="12" t="s">
        <v>60</v>
      </c>
      <c r="O28" s="12"/>
      <c r="P28" s="12"/>
    </row>
    <row r="29" spans="1:17" x14ac:dyDescent="0.2">
      <c r="L29" s="14"/>
    </row>
    <row r="30" spans="1:17" x14ac:dyDescent="0.2">
      <c r="A30" t="s">
        <v>61</v>
      </c>
      <c r="B30">
        <v>36</v>
      </c>
      <c r="C30" s="15">
        <v>1514.14</v>
      </c>
      <c r="D30" s="15">
        <v>54509.04</v>
      </c>
      <c r="E30" s="15">
        <v>287.01</v>
      </c>
      <c r="F30" s="15">
        <v>10332.36</v>
      </c>
      <c r="G30" s="15">
        <v>64841.4</v>
      </c>
      <c r="H30" s="15"/>
      <c r="I30" s="15">
        <v>98438.62</v>
      </c>
      <c r="J30" s="15">
        <v>22640.882600000001</v>
      </c>
      <c r="K30" s="15">
        <v>11320.4413</v>
      </c>
      <c r="L30" s="16">
        <v>109759.0613</v>
      </c>
      <c r="M30" s="15"/>
      <c r="N30" s="15">
        <v>53567.39</v>
      </c>
      <c r="O30" s="15"/>
      <c r="P30" s="15">
        <v>33597.219999999994</v>
      </c>
    </row>
    <row r="31" spans="1:17" x14ac:dyDescent="0.2">
      <c r="C31" s="15"/>
      <c r="D31" s="15"/>
      <c r="E31" s="15"/>
      <c r="F31" s="15"/>
      <c r="G31" s="15"/>
      <c r="H31" s="15"/>
      <c r="I31" s="15"/>
      <c r="J31" s="15"/>
      <c r="K31" s="15"/>
      <c r="L31" s="16"/>
      <c r="M31" s="15"/>
      <c r="N31" s="15"/>
      <c r="O31" s="15"/>
      <c r="P31" s="15"/>
    </row>
    <row r="32" spans="1:17" x14ac:dyDescent="0.2">
      <c r="C32" s="15"/>
      <c r="D32" s="15"/>
      <c r="E32" s="15"/>
      <c r="F32" s="15"/>
      <c r="G32" s="15"/>
      <c r="H32" s="15"/>
      <c r="I32" s="15"/>
      <c r="J32" s="15"/>
      <c r="K32" s="15"/>
      <c r="L32" s="16"/>
      <c r="M32" s="15"/>
      <c r="N32" s="15"/>
      <c r="O32" s="15"/>
      <c r="P32" s="15"/>
    </row>
    <row r="33" spans="1:16" x14ac:dyDescent="0.2">
      <c r="C33" s="15"/>
      <c r="D33" s="15"/>
      <c r="E33" s="15"/>
      <c r="F33" s="15"/>
      <c r="G33" s="15"/>
      <c r="H33" s="15"/>
      <c r="I33" s="15"/>
      <c r="J33" s="15"/>
      <c r="K33" s="15"/>
      <c r="L33" s="16"/>
      <c r="M33" s="15"/>
      <c r="N33" s="15"/>
      <c r="O33" s="15"/>
      <c r="P33" s="15"/>
    </row>
    <row r="34" spans="1:16" x14ac:dyDescent="0.2">
      <c r="A34" t="s">
        <v>62</v>
      </c>
      <c r="B34">
        <v>36</v>
      </c>
      <c r="C34" s="15">
        <v>1264.57</v>
      </c>
      <c r="D34" s="15">
        <v>45524.52</v>
      </c>
      <c r="E34" s="15">
        <v>302.75</v>
      </c>
      <c r="F34" s="15">
        <v>10899</v>
      </c>
      <c r="G34" s="15">
        <v>56423.519999999997</v>
      </c>
      <c r="H34" s="15"/>
      <c r="I34" s="15">
        <v>73902.03</v>
      </c>
      <c r="J34" s="15">
        <v>16997.466899999999</v>
      </c>
      <c r="K34" s="15">
        <v>8498.7334499999997</v>
      </c>
      <c r="L34" s="16">
        <v>82400.763449999999</v>
      </c>
      <c r="M34" s="15"/>
      <c r="N34" s="15">
        <v>50650.879999999997</v>
      </c>
      <c r="O34" s="15"/>
      <c r="P34" s="15">
        <v>17478.510000000002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8B7B6883-F558-4001-A332-BE2C4B7BFA68}"/>
</file>

<file path=customXml/itemProps2.xml><?xml version="1.0" encoding="utf-8"?>
<ds:datastoreItem xmlns:ds="http://schemas.openxmlformats.org/officeDocument/2006/customXml" ds:itemID="{8A974BC2-8A4E-4567-B93E-6FD8887DA0F6}"/>
</file>

<file path=customXml/itemProps3.xml><?xml version="1.0" encoding="utf-8"?>
<ds:datastoreItem xmlns:ds="http://schemas.openxmlformats.org/officeDocument/2006/customXml" ds:itemID="{0A289E93-0651-4734-9EF5-6708DC27838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2024-08-19T06:47:59Z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